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taveirarbt\Desktop\"/>
    </mc:Choice>
  </mc:AlternateContent>
  <xr:revisionPtr revIDLastSave="0" documentId="8_{084BCDE3-5DD7-4816-882D-CB2926942BCE}" xr6:coauthVersionLast="47" xr6:coauthVersionMax="47" xr10:uidLastSave="{00000000-0000-0000-0000-000000000000}"/>
  <bookViews>
    <workbookView xWindow="-120" yWindow="-120" windowWidth="29040" windowHeight="15840" tabRatio="659" xr2:uid="{00000000-000D-0000-FFFF-FFFF00000000}"/>
  </bookViews>
  <sheets>
    <sheet name="DATOS" sheetId="1" r:id="rId1"/>
    <sheet name="Info Atrasada" sheetId="8" r:id="rId2"/>
    <sheet name="GRAF REC X VAL" sheetId="2" r:id="rId3"/>
    <sheet name="GRAF DIA X NOC" sheetId="3" r:id="rId4"/>
    <sheet name="GRAF APROVECHAMIENTO" sheetId="7" r:id="rId5"/>
    <sheet name="COLUMNAS del LHD" sheetId="4" r:id="rId6"/>
  </sheets>
  <definedNames>
    <definedName name="_xlnm._FilterDatabase" localSheetId="0" hidden="1">DATOS!$D$3:$AD$78</definedName>
    <definedName name="_xlnm._FilterDatabase" localSheetId="1" hidden="1">'Info Atrasada'!$O$1:$O$95</definedName>
    <definedName name="_xlnm.Print_Area" localSheetId="0">DATOS!$A$1:$AF$293</definedName>
    <definedName name="_xlnm.Print_Area" localSheetId="1">'Info Atrasada'!$A$1:$O$94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4" i="8" l="1"/>
  <c r="N92" i="8"/>
  <c r="M92" i="8"/>
  <c r="L92" i="8"/>
  <c r="K92" i="8"/>
  <c r="J92" i="8"/>
  <c r="I92" i="8"/>
  <c r="H92" i="8"/>
  <c r="G92" i="8"/>
  <c r="F92" i="8"/>
  <c r="E92" i="8"/>
  <c r="D92" i="8"/>
  <c r="C92" i="8"/>
  <c r="N90" i="8"/>
  <c r="M90" i="8"/>
  <c r="L90" i="8"/>
  <c r="K90" i="8"/>
  <c r="J90" i="8"/>
  <c r="I90" i="8"/>
  <c r="H90" i="8"/>
  <c r="G90" i="8"/>
  <c r="F90" i="8"/>
  <c r="E90" i="8"/>
  <c r="D90" i="8"/>
  <c r="C90" i="8"/>
  <c r="N88" i="8"/>
  <c r="M88" i="8"/>
  <c r="L88" i="8"/>
  <c r="K88" i="8"/>
  <c r="J88" i="8"/>
  <c r="I88" i="8"/>
  <c r="H88" i="8"/>
  <c r="G88" i="8"/>
  <c r="F88" i="8"/>
  <c r="E88" i="8"/>
  <c r="D88" i="8"/>
  <c r="C88" i="8"/>
  <c r="N86" i="8"/>
  <c r="M86" i="8"/>
  <c r="L86" i="8"/>
  <c r="K86" i="8"/>
  <c r="J86" i="8"/>
  <c r="I86" i="8"/>
  <c r="H86" i="8"/>
  <c r="G86" i="8"/>
  <c r="F86" i="8"/>
  <c r="E86" i="8"/>
  <c r="D86" i="8"/>
  <c r="C86" i="8"/>
  <c r="N84" i="8"/>
  <c r="M84" i="8"/>
  <c r="L84" i="8"/>
  <c r="K84" i="8"/>
  <c r="J84" i="8"/>
  <c r="I84" i="8"/>
  <c r="H84" i="8"/>
  <c r="G84" i="8"/>
  <c r="F84" i="8"/>
  <c r="E84" i="8"/>
  <c r="D84" i="8"/>
  <c r="C84" i="8"/>
  <c r="N82" i="8"/>
  <c r="M82" i="8"/>
  <c r="L82" i="8"/>
  <c r="K82" i="8"/>
  <c r="J82" i="8"/>
  <c r="I82" i="8"/>
  <c r="H82" i="8"/>
  <c r="G82" i="8"/>
  <c r="F82" i="8"/>
  <c r="E82" i="8"/>
  <c r="D82" i="8"/>
  <c r="C82" i="8"/>
  <c r="N80" i="8"/>
  <c r="M80" i="8"/>
  <c r="L80" i="8"/>
  <c r="K80" i="8"/>
  <c r="J80" i="8"/>
  <c r="I80" i="8"/>
  <c r="H80" i="8"/>
  <c r="G80" i="8"/>
  <c r="F80" i="8"/>
  <c r="E80" i="8"/>
  <c r="D80" i="8"/>
  <c r="C80" i="8"/>
  <c r="N78" i="8"/>
  <c r="M78" i="8"/>
  <c r="L78" i="8"/>
  <c r="K78" i="8"/>
  <c r="J78" i="8"/>
  <c r="I78" i="8"/>
  <c r="H78" i="8"/>
  <c r="G78" i="8"/>
  <c r="F78" i="8"/>
  <c r="E78" i="8"/>
  <c r="D78" i="8"/>
  <c r="C78" i="8"/>
  <c r="N76" i="8"/>
  <c r="M76" i="8"/>
  <c r="L76" i="8"/>
  <c r="K76" i="8"/>
  <c r="J76" i="8"/>
  <c r="I76" i="8"/>
  <c r="H76" i="8"/>
  <c r="G76" i="8"/>
  <c r="F76" i="8"/>
  <c r="E76" i="8"/>
  <c r="D76" i="8"/>
  <c r="C76" i="8"/>
  <c r="N74" i="8"/>
  <c r="M74" i="8"/>
  <c r="L74" i="8"/>
  <c r="K74" i="8"/>
  <c r="J74" i="8"/>
  <c r="I74" i="8"/>
  <c r="H74" i="8"/>
  <c r="G74" i="8"/>
  <c r="F74" i="8"/>
  <c r="E74" i="8"/>
  <c r="D74" i="8"/>
  <c r="C74" i="8"/>
  <c r="N72" i="8"/>
  <c r="M72" i="8"/>
  <c r="L72" i="8"/>
  <c r="K72" i="8"/>
  <c r="J72" i="8"/>
  <c r="I72" i="8"/>
  <c r="H72" i="8"/>
  <c r="G72" i="8"/>
  <c r="F72" i="8"/>
  <c r="E72" i="8"/>
  <c r="D72" i="8"/>
  <c r="C72" i="8"/>
  <c r="N70" i="8"/>
  <c r="M70" i="8"/>
  <c r="L70" i="8"/>
  <c r="K70" i="8"/>
  <c r="J70" i="8"/>
  <c r="I70" i="8"/>
  <c r="H70" i="8"/>
  <c r="G70" i="8"/>
  <c r="F70" i="8"/>
  <c r="E70" i="8"/>
  <c r="D70" i="8"/>
  <c r="C70" i="8"/>
  <c r="N68" i="8"/>
  <c r="M68" i="8"/>
  <c r="L68" i="8"/>
  <c r="K68" i="8"/>
  <c r="J68" i="8"/>
  <c r="I68" i="8"/>
  <c r="H68" i="8"/>
  <c r="G68" i="8"/>
  <c r="F68" i="8"/>
  <c r="E68" i="8"/>
  <c r="D68" i="8"/>
  <c r="C68" i="8"/>
  <c r="N66" i="8"/>
  <c r="M66" i="8"/>
  <c r="L66" i="8"/>
  <c r="K66" i="8"/>
  <c r="J66" i="8"/>
  <c r="I66" i="8"/>
  <c r="H66" i="8"/>
  <c r="G66" i="8"/>
  <c r="F66" i="8"/>
  <c r="E66" i="8"/>
  <c r="D66" i="8"/>
  <c r="C66" i="8"/>
  <c r="N64" i="8"/>
  <c r="M64" i="8"/>
  <c r="L64" i="8"/>
  <c r="K64" i="8"/>
  <c r="J64" i="8"/>
  <c r="I64" i="8"/>
  <c r="H64" i="8"/>
  <c r="G64" i="8"/>
  <c r="F64" i="8"/>
  <c r="E64" i="8"/>
  <c r="D64" i="8"/>
  <c r="C64" i="8"/>
  <c r="N62" i="8"/>
  <c r="M62" i="8"/>
  <c r="L62" i="8"/>
  <c r="K62" i="8"/>
  <c r="J62" i="8"/>
  <c r="I62" i="8"/>
  <c r="H62" i="8"/>
  <c r="G62" i="8"/>
  <c r="F62" i="8"/>
  <c r="E62" i="8"/>
  <c r="D62" i="8"/>
  <c r="C62" i="8"/>
  <c r="N60" i="8"/>
  <c r="M60" i="8"/>
  <c r="L60" i="8"/>
  <c r="K60" i="8"/>
  <c r="J60" i="8"/>
  <c r="I60" i="8"/>
  <c r="H60" i="8"/>
  <c r="G60" i="8"/>
  <c r="F60" i="8"/>
  <c r="E60" i="8"/>
  <c r="D60" i="8"/>
  <c r="C60" i="8"/>
  <c r="N58" i="8"/>
  <c r="M58" i="8"/>
  <c r="L58" i="8"/>
  <c r="K58" i="8"/>
  <c r="J58" i="8"/>
  <c r="I58" i="8"/>
  <c r="H58" i="8"/>
  <c r="G58" i="8"/>
  <c r="F58" i="8"/>
  <c r="E58" i="8"/>
  <c r="D58" i="8"/>
  <c r="C58" i="8"/>
  <c r="N56" i="8"/>
  <c r="M56" i="8"/>
  <c r="L56" i="8"/>
  <c r="K56" i="8"/>
  <c r="J56" i="8"/>
  <c r="I56" i="8"/>
  <c r="H56" i="8"/>
  <c r="G56" i="8"/>
  <c r="F56" i="8"/>
  <c r="E56" i="8"/>
  <c r="D56" i="8"/>
  <c r="C56" i="8"/>
  <c r="N54" i="8"/>
  <c r="M54" i="8"/>
  <c r="L54" i="8"/>
  <c r="K54" i="8"/>
  <c r="J54" i="8"/>
  <c r="I54" i="8"/>
  <c r="H54" i="8"/>
  <c r="G54" i="8"/>
  <c r="F54" i="8"/>
  <c r="E54" i="8"/>
  <c r="D54" i="8"/>
  <c r="C54" i="8"/>
  <c r="N52" i="8"/>
  <c r="M52" i="8"/>
  <c r="L52" i="8"/>
  <c r="K52" i="8"/>
  <c r="J52" i="8"/>
  <c r="I52" i="8"/>
  <c r="H52" i="8"/>
  <c r="G52" i="8"/>
  <c r="F52" i="8"/>
  <c r="E52" i="8"/>
  <c r="D52" i="8"/>
  <c r="C52" i="8"/>
  <c r="N50" i="8"/>
  <c r="M50" i="8"/>
  <c r="L50" i="8"/>
  <c r="K50" i="8"/>
  <c r="J50" i="8"/>
  <c r="I50" i="8"/>
  <c r="H50" i="8"/>
  <c r="G50" i="8"/>
  <c r="F50" i="8"/>
  <c r="E50" i="8"/>
  <c r="D50" i="8"/>
  <c r="C50" i="8"/>
  <c r="N48" i="8"/>
  <c r="M48" i="8"/>
  <c r="L48" i="8"/>
  <c r="K48" i="8"/>
  <c r="J48" i="8"/>
  <c r="I48" i="8"/>
  <c r="H48" i="8"/>
  <c r="G48" i="8"/>
  <c r="F48" i="8"/>
  <c r="E48" i="8"/>
  <c r="D48" i="8"/>
  <c r="C48" i="8"/>
  <c r="N46" i="8"/>
  <c r="M46" i="8"/>
  <c r="L46" i="8"/>
  <c r="K46" i="8"/>
  <c r="J46" i="8"/>
  <c r="I46" i="8"/>
  <c r="H46" i="8"/>
  <c r="G46" i="8"/>
  <c r="F46" i="8"/>
  <c r="E46" i="8"/>
  <c r="D46" i="8"/>
  <c r="C46" i="8"/>
  <c r="N44" i="8"/>
  <c r="M44" i="8"/>
  <c r="L44" i="8"/>
  <c r="K44" i="8"/>
  <c r="J44" i="8"/>
  <c r="I44" i="8"/>
  <c r="H44" i="8"/>
  <c r="G44" i="8"/>
  <c r="F44" i="8"/>
  <c r="E44" i="8"/>
  <c r="D44" i="8"/>
  <c r="C44" i="8"/>
  <c r="N42" i="8"/>
  <c r="M42" i="8"/>
  <c r="L42" i="8"/>
  <c r="K42" i="8"/>
  <c r="J42" i="8"/>
  <c r="I42" i="8"/>
  <c r="H42" i="8"/>
  <c r="G42" i="8"/>
  <c r="F42" i="8"/>
  <c r="E42" i="8"/>
  <c r="D42" i="8"/>
  <c r="C42" i="8"/>
  <c r="N40" i="8"/>
  <c r="M40" i="8"/>
  <c r="L40" i="8"/>
  <c r="K40" i="8"/>
  <c r="J40" i="8"/>
  <c r="I40" i="8"/>
  <c r="H40" i="8"/>
  <c r="G40" i="8"/>
  <c r="F40" i="8"/>
  <c r="E40" i="8"/>
  <c r="D40" i="8"/>
  <c r="C40" i="8"/>
  <c r="N38" i="8"/>
  <c r="M38" i="8"/>
  <c r="L38" i="8"/>
  <c r="K38" i="8"/>
  <c r="J38" i="8"/>
  <c r="I38" i="8"/>
  <c r="H38" i="8"/>
  <c r="G38" i="8"/>
  <c r="F38" i="8"/>
  <c r="E38" i="8"/>
  <c r="D38" i="8"/>
  <c r="C38" i="8"/>
  <c r="N36" i="8"/>
  <c r="M36" i="8"/>
  <c r="L36" i="8"/>
  <c r="K36" i="8"/>
  <c r="J36" i="8"/>
  <c r="I36" i="8"/>
  <c r="H36" i="8"/>
  <c r="G36" i="8"/>
  <c r="F36" i="8"/>
  <c r="E36" i="8"/>
  <c r="D36" i="8"/>
  <c r="C36" i="8"/>
  <c r="N34" i="8"/>
  <c r="M34" i="8"/>
  <c r="L34" i="8"/>
  <c r="K34" i="8"/>
  <c r="J34" i="8"/>
  <c r="I34" i="8"/>
  <c r="H34" i="8"/>
  <c r="G34" i="8"/>
  <c r="F34" i="8"/>
  <c r="E34" i="8"/>
  <c r="D34" i="8"/>
  <c r="C34" i="8"/>
  <c r="N32" i="8"/>
  <c r="M32" i="8"/>
  <c r="L32" i="8"/>
  <c r="K32" i="8"/>
  <c r="J32" i="8"/>
  <c r="I32" i="8"/>
  <c r="H32" i="8"/>
  <c r="G32" i="8"/>
  <c r="F32" i="8"/>
  <c r="E32" i="8"/>
  <c r="D32" i="8"/>
  <c r="C32" i="8"/>
  <c r="N30" i="8"/>
  <c r="M30" i="8"/>
  <c r="L30" i="8"/>
  <c r="K30" i="8"/>
  <c r="J30" i="8"/>
  <c r="I30" i="8"/>
  <c r="H30" i="8"/>
  <c r="G30" i="8"/>
  <c r="F30" i="8"/>
  <c r="E30" i="8"/>
  <c r="D30" i="8"/>
  <c r="C30" i="8"/>
  <c r="N28" i="8"/>
  <c r="M28" i="8"/>
  <c r="L28" i="8"/>
  <c r="K28" i="8"/>
  <c r="J28" i="8"/>
  <c r="I28" i="8"/>
  <c r="H28" i="8"/>
  <c r="G28" i="8"/>
  <c r="F28" i="8"/>
  <c r="E28" i="8"/>
  <c r="D28" i="8"/>
  <c r="C28" i="8"/>
  <c r="N26" i="8"/>
  <c r="M26" i="8"/>
  <c r="L26" i="8"/>
  <c r="K26" i="8"/>
  <c r="J26" i="8"/>
  <c r="I26" i="8"/>
  <c r="H26" i="8"/>
  <c r="G26" i="8"/>
  <c r="F26" i="8"/>
  <c r="E26" i="8"/>
  <c r="D26" i="8"/>
  <c r="C26" i="8"/>
  <c r="N24" i="8"/>
  <c r="M24" i="8"/>
  <c r="L24" i="8"/>
  <c r="K24" i="8"/>
  <c r="J24" i="8"/>
  <c r="I24" i="8"/>
  <c r="H24" i="8"/>
  <c r="G24" i="8"/>
  <c r="F24" i="8"/>
  <c r="E24" i="8"/>
  <c r="D24" i="8"/>
  <c r="C24" i="8"/>
  <c r="N22" i="8"/>
  <c r="M22" i="8"/>
  <c r="L22" i="8"/>
  <c r="K22" i="8"/>
  <c r="J22" i="8"/>
  <c r="I22" i="8"/>
  <c r="H22" i="8"/>
  <c r="G22" i="8"/>
  <c r="F22" i="8"/>
  <c r="E22" i="8"/>
  <c r="D22" i="8"/>
  <c r="C22" i="8"/>
  <c r="N20" i="8"/>
  <c r="M20" i="8"/>
  <c r="L20" i="8"/>
  <c r="K20" i="8"/>
  <c r="J20" i="8"/>
  <c r="I20" i="8"/>
  <c r="H20" i="8"/>
  <c r="G20" i="8"/>
  <c r="F20" i="8"/>
  <c r="E20" i="8"/>
  <c r="D20" i="8"/>
  <c r="C20" i="8"/>
  <c r="N18" i="8"/>
  <c r="M18" i="8"/>
  <c r="L18" i="8"/>
  <c r="K18" i="8"/>
  <c r="J18" i="8"/>
  <c r="I18" i="8"/>
  <c r="H18" i="8"/>
  <c r="G18" i="8"/>
  <c r="F18" i="8"/>
  <c r="E18" i="8"/>
  <c r="D18" i="8"/>
  <c r="C18" i="8"/>
  <c r="N16" i="8"/>
  <c r="M16" i="8"/>
  <c r="L16" i="8"/>
  <c r="K16" i="8"/>
  <c r="J16" i="8"/>
  <c r="I16" i="8"/>
  <c r="H16" i="8"/>
  <c r="G16" i="8"/>
  <c r="F16" i="8"/>
  <c r="E16" i="8"/>
  <c r="D16" i="8"/>
  <c r="C16" i="8"/>
  <c r="N14" i="8"/>
  <c r="M14" i="8"/>
  <c r="L14" i="8"/>
  <c r="K14" i="8"/>
  <c r="J14" i="8"/>
  <c r="I14" i="8"/>
  <c r="H14" i="8"/>
  <c r="G14" i="8"/>
  <c r="F14" i="8"/>
  <c r="E14" i="8"/>
  <c r="D14" i="8"/>
  <c r="C14" i="8"/>
  <c r="N12" i="8"/>
  <c r="M12" i="8"/>
  <c r="L12" i="8"/>
  <c r="K12" i="8"/>
  <c r="J12" i="8"/>
  <c r="I12" i="8"/>
  <c r="H12" i="8"/>
  <c r="G12" i="8"/>
  <c r="F12" i="8"/>
  <c r="E12" i="8"/>
  <c r="D12" i="8"/>
  <c r="C12" i="8"/>
  <c r="N10" i="8"/>
  <c r="M10" i="8"/>
  <c r="L10" i="8"/>
  <c r="K10" i="8"/>
  <c r="J10" i="8"/>
  <c r="I10" i="8"/>
  <c r="H10" i="8"/>
  <c r="G10" i="8"/>
  <c r="F10" i="8"/>
  <c r="E10" i="8"/>
  <c r="D10" i="8"/>
  <c r="C10" i="8"/>
  <c r="N8" i="8"/>
  <c r="M8" i="8"/>
  <c r="L8" i="8"/>
  <c r="K8" i="8"/>
  <c r="J8" i="8"/>
  <c r="I8" i="8"/>
  <c r="H8" i="8"/>
  <c r="G8" i="8"/>
  <c r="F8" i="8"/>
  <c r="E8" i="8"/>
  <c r="D8" i="8"/>
  <c r="C8" i="8"/>
  <c r="AC261" i="1"/>
  <c r="Y261" i="1"/>
  <c r="R261" i="1"/>
  <c r="N261" i="1"/>
  <c r="AC260" i="1"/>
  <c r="Y260" i="1"/>
  <c r="R260" i="1"/>
  <c r="N260" i="1"/>
  <c r="AC259" i="1"/>
  <c r="Y259" i="1"/>
  <c r="R259" i="1"/>
  <c r="N259" i="1"/>
  <c r="AC258" i="1"/>
  <c r="Y258" i="1"/>
  <c r="R258" i="1"/>
  <c r="N258" i="1"/>
  <c r="AC257" i="1"/>
  <c r="Y257" i="1"/>
  <c r="R257" i="1"/>
  <c r="N257" i="1"/>
  <c r="AC256" i="1"/>
  <c r="Y256" i="1"/>
  <c r="R256" i="1"/>
  <c r="N256" i="1"/>
  <c r="AC255" i="1"/>
  <c r="Y255" i="1"/>
  <c r="R255" i="1"/>
  <c r="N255" i="1"/>
  <c r="AC254" i="1"/>
  <c r="Y254" i="1"/>
  <c r="R254" i="1"/>
  <c r="N254" i="1"/>
  <c r="AC253" i="1"/>
  <c r="Y253" i="1"/>
  <c r="R253" i="1"/>
  <c r="N253" i="1"/>
  <c r="AC252" i="1"/>
  <c r="Y252" i="1"/>
  <c r="R252" i="1"/>
  <c r="N252" i="1"/>
  <c r="AC251" i="1"/>
  <c r="Y251" i="1"/>
  <c r="R251" i="1"/>
  <c r="N251" i="1"/>
  <c r="AC250" i="1"/>
  <c r="Y250" i="1"/>
  <c r="R250" i="1"/>
  <c r="N250" i="1"/>
  <c r="AC249" i="1"/>
  <c r="Y249" i="1"/>
  <c r="R249" i="1"/>
  <c r="N249" i="1"/>
  <c r="AC248" i="1"/>
  <c r="Y248" i="1"/>
  <c r="R248" i="1"/>
  <c r="N248" i="1"/>
  <c r="AC247" i="1"/>
  <c r="Y247" i="1"/>
  <c r="R247" i="1"/>
  <c r="N247" i="1"/>
  <c r="AC246" i="1"/>
  <c r="Y246" i="1"/>
  <c r="R246" i="1"/>
  <c r="N246" i="1"/>
  <c r="AC245" i="1"/>
  <c r="Y245" i="1"/>
  <c r="R245" i="1"/>
  <c r="N245" i="1"/>
  <c r="AC244" i="1"/>
  <c r="Y244" i="1"/>
  <c r="R244" i="1"/>
  <c r="N244" i="1"/>
  <c r="AC243" i="1"/>
  <c r="Y243" i="1"/>
  <c r="R243" i="1"/>
  <c r="N243" i="1"/>
  <c r="AC242" i="1"/>
  <c r="Y242" i="1"/>
  <c r="R242" i="1"/>
  <c r="N242" i="1"/>
  <c r="AC241" i="1"/>
  <c r="Y241" i="1"/>
  <c r="R241" i="1"/>
  <c r="N241" i="1"/>
  <c r="AC240" i="1"/>
  <c r="Y240" i="1"/>
  <c r="R240" i="1"/>
  <c r="N240" i="1"/>
  <c r="AC239" i="1"/>
  <c r="Y239" i="1"/>
  <c r="R239" i="1"/>
  <c r="N239" i="1"/>
  <c r="AC238" i="1"/>
  <c r="Y238" i="1"/>
  <c r="R238" i="1"/>
  <c r="N238" i="1"/>
  <c r="AC237" i="1"/>
  <c r="Y237" i="1"/>
  <c r="R237" i="1"/>
  <c r="N237" i="1"/>
  <c r="AC236" i="1"/>
  <c r="Y236" i="1"/>
  <c r="R236" i="1"/>
  <c r="N236" i="1"/>
  <c r="AC235" i="1"/>
  <c r="Y235" i="1"/>
  <c r="R235" i="1"/>
  <c r="N235" i="1"/>
  <c r="AC234" i="1"/>
  <c r="Y234" i="1"/>
  <c r="R234" i="1"/>
  <c r="N234" i="1"/>
  <c r="AC233" i="1"/>
  <c r="Y233" i="1"/>
  <c r="R233" i="1"/>
  <c r="N233" i="1"/>
  <c r="AC232" i="1"/>
  <c r="Y232" i="1"/>
  <c r="R232" i="1"/>
  <c r="N232" i="1"/>
  <c r="AC231" i="1"/>
  <c r="Y231" i="1"/>
  <c r="R231" i="1"/>
  <c r="N231" i="1"/>
  <c r="AC230" i="1"/>
  <c r="Y230" i="1"/>
  <c r="R230" i="1"/>
  <c r="N230" i="1"/>
  <c r="AC229" i="1"/>
  <c r="Y229" i="1"/>
  <c r="R229" i="1"/>
  <c r="N229" i="1"/>
  <c r="AC228" i="1"/>
  <c r="Y228" i="1"/>
  <c r="R228" i="1"/>
  <c r="N228" i="1"/>
  <c r="AC227" i="1"/>
  <c r="Y227" i="1"/>
  <c r="R227" i="1"/>
  <c r="N227" i="1"/>
  <c r="AC226" i="1"/>
  <c r="Y226" i="1"/>
  <c r="R226" i="1"/>
  <c r="N226" i="1"/>
  <c r="AC225" i="1"/>
  <c r="Y225" i="1"/>
  <c r="R225" i="1"/>
  <c r="N225" i="1"/>
  <c r="AC224" i="1"/>
  <c r="Y224" i="1"/>
  <c r="R224" i="1"/>
  <c r="N224" i="1"/>
  <c r="AC223" i="1"/>
  <c r="Y223" i="1"/>
  <c r="R223" i="1"/>
  <c r="N223" i="1"/>
  <c r="AC222" i="1"/>
  <c r="Y222" i="1"/>
  <c r="R222" i="1"/>
  <c r="N222" i="1"/>
  <c r="AC221" i="1"/>
  <c r="Y221" i="1"/>
  <c r="R221" i="1"/>
  <c r="N221" i="1"/>
  <c r="AC220" i="1"/>
  <c r="Y220" i="1"/>
  <c r="R220" i="1"/>
  <c r="N220" i="1"/>
  <c r="AC219" i="1"/>
  <c r="Y219" i="1"/>
  <c r="R219" i="1"/>
  <c r="N219" i="1"/>
  <c r="N263" i="1" s="1"/>
  <c r="AB202" i="1"/>
  <c r="N94" i="8" s="1"/>
  <c r="W202" i="1"/>
  <c r="M94" i="8" s="1"/>
  <c r="R202" i="1"/>
  <c r="L94" i="8" s="1"/>
  <c r="M202" i="1"/>
  <c r="K94" i="8" s="1"/>
  <c r="H202" i="1"/>
  <c r="J94" i="8" s="1"/>
  <c r="C202" i="1"/>
  <c r="I94" i="8" s="1"/>
  <c r="AF200" i="1"/>
  <c r="AE200" i="1"/>
  <c r="AC200" i="1"/>
  <c r="AB200" i="1"/>
  <c r="AA200" i="1"/>
  <c r="Z200" i="1"/>
  <c r="X200" i="1"/>
  <c r="W200" i="1"/>
  <c r="V200" i="1"/>
  <c r="U200" i="1"/>
  <c r="S200" i="1"/>
  <c r="R200" i="1"/>
  <c r="Q200" i="1"/>
  <c r="P200" i="1"/>
  <c r="N200" i="1"/>
  <c r="M200" i="1"/>
  <c r="L200" i="1"/>
  <c r="K200" i="1"/>
  <c r="I200" i="1"/>
  <c r="H200" i="1"/>
  <c r="G200" i="1"/>
  <c r="AE210" i="1" s="1"/>
  <c r="F200" i="1"/>
  <c r="AC210" i="1" s="1"/>
  <c r="D200" i="1"/>
  <c r="Z210" i="1" s="1"/>
  <c r="C200" i="1"/>
  <c r="U210" i="1" s="1"/>
  <c r="AB96" i="1"/>
  <c r="H94" i="8" s="1"/>
  <c r="W96" i="1"/>
  <c r="G94" i="8" s="1"/>
  <c r="R96" i="1"/>
  <c r="F94" i="8" s="1"/>
  <c r="M96" i="1"/>
  <c r="E94" i="8" s="1"/>
  <c r="H96" i="1"/>
  <c r="D94" i="8" s="1"/>
  <c r="C96" i="1"/>
  <c r="C94" i="8" s="1"/>
  <c r="AF94" i="1"/>
  <c r="AE94" i="1"/>
  <c r="AC94" i="1"/>
  <c r="AB94" i="1"/>
  <c r="AA94" i="1"/>
  <c r="Z94" i="1"/>
  <c r="X94" i="1"/>
  <c r="W94" i="1"/>
  <c r="V94" i="1"/>
  <c r="U94" i="1"/>
  <c r="S94" i="1"/>
  <c r="R94" i="1"/>
  <c r="Q94" i="1"/>
  <c r="P94" i="1"/>
  <c r="N94" i="1"/>
  <c r="M94" i="1"/>
  <c r="L94" i="1"/>
  <c r="K94" i="1"/>
  <c r="I94" i="1"/>
  <c r="H94" i="1"/>
  <c r="G94" i="1"/>
  <c r="F94" i="1"/>
  <c r="D94" i="1"/>
  <c r="C94" i="1"/>
  <c r="AC263" i="1" l="1"/>
  <c r="Y263" i="1"/>
  <c r="AC104" i="1"/>
  <c r="Z104" i="1"/>
  <c r="U229" i="1"/>
  <c r="AE104" i="1"/>
  <c r="O94" i="8"/>
  <c r="U104" i="1"/>
  <c r="W104" i="1" s="1"/>
  <c r="W210" i="1"/>
  <c r="R263" i="1"/>
  <c r="U263" i="1" s="1"/>
  <c r="U219" i="1"/>
  <c r="U220" i="1"/>
  <c r="U221" i="1"/>
  <c r="U222" i="1"/>
  <c r="U223" i="1"/>
  <c r="U224" i="1"/>
  <c r="U225" i="1"/>
  <c r="U226" i="1"/>
  <c r="U227" i="1"/>
  <c r="U228"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alcChain>
</file>

<file path=xl/sharedStrings.xml><?xml version="1.0" encoding="utf-8"?>
<sst xmlns="http://schemas.openxmlformats.org/spreadsheetml/2006/main" count="1690" uniqueCount="338">
  <si>
    <t>Controle LHD - Informaciones de las Grandes Desviaciones de Altitud</t>
  </si>
  <si>
    <t xml:space="preserve">LHD Control - Large Height Deviation Information </t>
  </si>
  <si>
    <t>PRIMER SEMESTRE 2024</t>
  </si>
  <si>
    <t>FIRST SEMESTER 2024</t>
  </si>
  <si>
    <t>Estados</t>
  </si>
  <si>
    <t>FIR</t>
  </si>
  <si>
    <t>ENERO</t>
  </si>
  <si>
    <t>FEBRERO</t>
  </si>
  <si>
    <t>MARZO</t>
  </si>
  <si>
    <t>ABRIL</t>
  </si>
  <si>
    <t>MAYO</t>
  </si>
  <si>
    <t>JUNIO</t>
  </si>
  <si>
    <t>JANUARY</t>
  </si>
  <si>
    <t>FEBRUARY</t>
  </si>
  <si>
    <t>MARCH</t>
  </si>
  <si>
    <t>APRIL</t>
  </si>
  <si>
    <t>MAY</t>
  </si>
  <si>
    <t>JUNE</t>
  </si>
  <si>
    <t>States</t>
  </si>
  <si>
    <t>fecha
date</t>
  </si>
  <si>
    <t>TOTAL</t>
  </si>
  <si>
    <t>D/N</t>
  </si>
  <si>
    <t>TTL</t>
  </si>
  <si>
    <t>rec</t>
  </si>
  <si>
    <t>val</t>
  </si>
  <si>
    <t>Antillas 
Holandesas</t>
  </si>
  <si>
    <t>Curacao 
- TNCF -</t>
  </si>
  <si>
    <t>D</t>
  </si>
  <si>
    <t>N</t>
  </si>
  <si>
    <t>Argentina</t>
  </si>
  <si>
    <t>Córdoba 
- SACU -</t>
  </si>
  <si>
    <t>Ezeiza 
- SAEU -</t>
  </si>
  <si>
    <t>Mendoza 
- SAMV -</t>
  </si>
  <si>
    <t>Resistência 
- SARU -</t>
  </si>
  <si>
    <t>Comodoro Rivadavia 
- SAVU -</t>
  </si>
  <si>
    <t>Bolívia</t>
  </si>
  <si>
    <t>La Paz 
- SLLF -</t>
  </si>
  <si>
    <t>Brasil</t>
  </si>
  <si>
    <t>Atlântico 
- SBAO -</t>
  </si>
  <si>
    <t>Amazônica 
- SBAZ -</t>
  </si>
  <si>
    <t>Brasília 
- SBBS -</t>
  </si>
  <si>
    <t>Curitiba 
- SBCW -</t>
  </si>
  <si>
    <t>Recife 
- SBRE -</t>
  </si>
  <si>
    <t>Rio de Janeiro
- SBXJ -</t>
  </si>
  <si>
    <t>Chile</t>
  </si>
  <si>
    <t>Punta Arenas
- SCCZ -</t>
  </si>
  <si>
    <t>Santiago 
- SCEZ -</t>
  </si>
  <si>
    <t>Antofagasta 
- SCFZ -</t>
  </si>
  <si>
    <t>Islã de Pascua 
- SCIZ -</t>
  </si>
  <si>
    <t>Puerto Montt 
- SCTZ</t>
  </si>
  <si>
    <t>Cocesna</t>
  </si>
  <si>
    <t>Central America 
- MHTG -</t>
  </si>
  <si>
    <t>Colombia</t>
  </si>
  <si>
    <t>Barranquilla 
- SKEC -</t>
  </si>
  <si>
    <t>Bogotá 
- SKED -</t>
  </si>
  <si>
    <t>Cuba</t>
  </si>
  <si>
    <t>Havana 
- MUFH -</t>
  </si>
  <si>
    <t>Equador</t>
  </si>
  <si>
    <t>Guayaquil 
- SEFG -</t>
  </si>
  <si>
    <t>Guyana</t>
  </si>
  <si>
    <t>Georgetown
- SYGC -</t>
  </si>
  <si>
    <t>Guyana 
Francesa</t>
  </si>
  <si>
    <t>Cayenne 
- SOOO -</t>
  </si>
  <si>
    <t>Haiti</t>
  </si>
  <si>
    <t>Port Au Prince 
- MTEG -</t>
  </si>
  <si>
    <t>Jamaica</t>
  </si>
  <si>
    <t>Kingston 
- MKJK -</t>
  </si>
  <si>
    <t xml:space="preserve"> </t>
  </si>
  <si>
    <t>Panamá</t>
  </si>
  <si>
    <t>Panamá Oceanic 
- MPZL -</t>
  </si>
  <si>
    <t>Paraguai</t>
  </si>
  <si>
    <t>Asuncion 
- SGFA -</t>
  </si>
  <si>
    <t>Peru</t>
  </si>
  <si>
    <t>Lima 
- SPIM -</t>
  </si>
  <si>
    <t>Republica 
Dominicana</t>
  </si>
  <si>
    <t>Santo Domingo 
- MDCS -</t>
  </si>
  <si>
    <t>Suriname</t>
  </si>
  <si>
    <t>Paramaribo 
- SMPM -</t>
  </si>
  <si>
    <t>Trinidade 
e Tobago</t>
  </si>
  <si>
    <t>Piarco 
- TTZP -</t>
  </si>
  <si>
    <t>Uruguai</t>
  </si>
  <si>
    <t>Montevidéo 
- SUEO -</t>
  </si>
  <si>
    <t>Venezuela</t>
  </si>
  <si>
    <t>Maiquetia 
- SVZM -</t>
  </si>
  <si>
    <t>USA</t>
  </si>
  <si>
    <t>San Juan 
- TJZS -</t>
  </si>
  <si>
    <t>Africa do Sul</t>
  </si>
  <si>
    <t>Johannesburg 
- FAJO -</t>
  </si>
  <si>
    <t>X</t>
  </si>
  <si>
    <t>Mexico</t>
  </si>
  <si>
    <t>Merida 
- MMID -</t>
  </si>
  <si>
    <t>Miami
- KZMA -</t>
  </si>
  <si>
    <t>New York
- KZNY -</t>
  </si>
  <si>
    <t>Costa do Marfim</t>
  </si>
  <si>
    <t>Abidjan
- DIII -</t>
  </si>
  <si>
    <t>Angola</t>
  </si>
  <si>
    <t>Luanda
- FNAN -</t>
  </si>
  <si>
    <t>Senegal</t>
  </si>
  <si>
    <t>Dakar
- GOOO -</t>
  </si>
  <si>
    <t>Total de FIR que enviaron con atraso</t>
  </si>
  <si>
    <t>Enero</t>
  </si>
  <si>
    <t>Febrero</t>
  </si>
  <si>
    <t>Marzo</t>
  </si>
  <si>
    <t>Abril</t>
  </si>
  <si>
    <t>Mayo</t>
  </si>
  <si>
    <t>Junio</t>
  </si>
  <si>
    <t>Total FIRs that were sent late</t>
  </si>
  <si>
    <t>January</t>
  </si>
  <si>
    <t>February</t>
  </si>
  <si>
    <t>March</t>
  </si>
  <si>
    <t>April</t>
  </si>
  <si>
    <t>May</t>
  </si>
  <si>
    <t>June</t>
  </si>
  <si>
    <r>
      <t xml:space="preserve">La fecha en </t>
    </r>
    <r>
      <rPr>
        <b/>
        <sz val="11"/>
        <color rgb="FFFF0000"/>
        <rFont val="Times New Roman"/>
        <family val="1"/>
      </rPr>
      <t>ROJO</t>
    </r>
    <r>
      <rPr>
        <b/>
        <sz val="11"/>
        <rFont val="Times New Roman"/>
        <family val="1"/>
      </rPr>
      <t xml:space="preserve"> muestra las FIR que enviaron los reportes LHD o informaciones sobre ellos despues de la fecha combinada.</t>
    </r>
  </si>
  <si>
    <r>
      <t xml:space="preserve">The date in </t>
    </r>
    <r>
      <rPr>
        <b/>
        <sz val="11"/>
        <color rgb="FFFF0000"/>
        <rFont val="Times New Roman"/>
        <family val="1"/>
      </rPr>
      <t>RED</t>
    </r>
    <r>
      <rPr>
        <b/>
        <sz val="11"/>
        <rFont val="Times New Roman"/>
        <family val="1"/>
      </rPr>
      <t xml:space="preserve"> shows the FIRs that sent the LHD reports or information about them after the combined date.</t>
    </r>
  </si>
  <si>
    <t>REC</t>
  </si>
  <si>
    <t>%</t>
  </si>
  <si>
    <t>VAL</t>
  </si>
  <si>
    <t>día</t>
  </si>
  <si>
    <t>noche</t>
  </si>
  <si>
    <t>day</t>
  </si>
  <si>
    <t>night</t>
  </si>
  <si>
    <t>TOTAL DEL PRIMER SEMESTRE</t>
  </si>
  <si>
    <t>Validaciones del GTE 25 y/o TELECON</t>
  </si>
  <si>
    <t>TOTAL FOR THE FIRST SEMESTER</t>
  </si>
  <si>
    <t xml:space="preserve">GTE 25 and/or TELECON validations </t>
  </si>
  <si>
    <t>SEGUNDO SEMESTRE 2024</t>
  </si>
  <si>
    <t>SECOND SEMESTER 2024</t>
  </si>
  <si>
    <t>JULIO</t>
  </si>
  <si>
    <t>AGOSTO</t>
  </si>
  <si>
    <t>SEPTIEMBRE</t>
  </si>
  <si>
    <t>OCTUBRE</t>
  </si>
  <si>
    <t>NOVIEMBRE</t>
  </si>
  <si>
    <t>DICIEMBRE</t>
  </si>
  <si>
    <t>JULY</t>
  </si>
  <si>
    <t>AUGUST</t>
  </si>
  <si>
    <t>SEPTEMBER</t>
  </si>
  <si>
    <t>OCTOBER</t>
  </si>
  <si>
    <t>NOVEMBER</t>
  </si>
  <si>
    <t>DECEMBER</t>
  </si>
  <si>
    <t>total</t>
  </si>
  <si>
    <t>Julio</t>
  </si>
  <si>
    <t>Agosto</t>
  </si>
  <si>
    <t>Septiembre</t>
  </si>
  <si>
    <t>Octubre</t>
  </si>
  <si>
    <t>Noviembre</t>
  </si>
  <si>
    <t>Diciembre</t>
  </si>
  <si>
    <t>July</t>
  </si>
  <si>
    <t>August</t>
  </si>
  <si>
    <t>September</t>
  </si>
  <si>
    <t>Octuber</t>
  </si>
  <si>
    <t>November</t>
  </si>
  <si>
    <t>December</t>
  </si>
  <si>
    <t>TOTAL DEL SEGUNDO SEMESTRE</t>
  </si>
  <si>
    <t>TOTAL FOR THE SECOND SEMESTER</t>
  </si>
  <si>
    <t>TOTAL 2024</t>
  </si>
  <si>
    <t>Estados
States</t>
  </si>
  <si>
    <t>DÍA
DAY</t>
  </si>
  <si>
    <t>NOCHE
NIGHT</t>
  </si>
  <si>
    <t>RECIBIDO</t>
  </si>
  <si>
    <t>VALIDADO</t>
  </si>
  <si>
    <t>RECEIVED</t>
  </si>
  <si>
    <t>VALIDATED</t>
  </si>
  <si>
    <t>Antilhas Holandesas</t>
  </si>
  <si>
    <t>Curacao - TNCF</t>
  </si>
  <si>
    <t>Córdoba - SACU</t>
  </si>
  <si>
    <t>Ezeiza - SAEU</t>
  </si>
  <si>
    <t>Mendoza - SAMV</t>
  </si>
  <si>
    <t>Resistência - SARU</t>
  </si>
  <si>
    <t>Comodoro Rivadavia - SAVU</t>
  </si>
  <si>
    <t>La Paz - SLLF</t>
  </si>
  <si>
    <t>Atlântico - SBAO</t>
  </si>
  <si>
    <t>Amazônica - SBAZ</t>
  </si>
  <si>
    <t>Brasília - SBBS</t>
  </si>
  <si>
    <t>Curitiba - SBCW</t>
  </si>
  <si>
    <t>Recife - SBRE</t>
  </si>
  <si>
    <t>Rio de Janeiro - SBXJ</t>
  </si>
  <si>
    <t>Punta Arenas - SCCZ</t>
  </si>
  <si>
    <t>Santiago - SCEZ</t>
  </si>
  <si>
    <t>Antofagasta - SCFZ</t>
  </si>
  <si>
    <t>Islã de Pascua - SCIZ</t>
  </si>
  <si>
    <t>Puerto Montt - SCTZ</t>
  </si>
  <si>
    <t>Central América - MHTG</t>
  </si>
  <si>
    <t>Barranquilla - SKEC</t>
  </si>
  <si>
    <t>Bogotá - SKED</t>
  </si>
  <si>
    <t>Havana - MUFH</t>
  </si>
  <si>
    <t>Guayaquil - SEFG</t>
  </si>
  <si>
    <t>Georgetown- SYGC</t>
  </si>
  <si>
    <t>Guyana Francesa</t>
  </si>
  <si>
    <t>Cayenne - SOOO</t>
  </si>
  <si>
    <t>Port Au Prince - MTEG</t>
  </si>
  <si>
    <t>Kingston - MKJK</t>
  </si>
  <si>
    <t>Panamá Oceanic - MPZL</t>
  </si>
  <si>
    <t>Asuncion - SGFA</t>
  </si>
  <si>
    <t>Lima - SPIM</t>
  </si>
  <si>
    <t>Republica Dominicana</t>
  </si>
  <si>
    <t>Santo Domingo - MDCS</t>
  </si>
  <si>
    <t>Paramaribo - SMPM</t>
  </si>
  <si>
    <t>Trinidade e Tobago</t>
  </si>
  <si>
    <t>Piarco - TTZP</t>
  </si>
  <si>
    <t>Montevidéo - SUEO</t>
  </si>
  <si>
    <t>Maiquetia - SVZM</t>
  </si>
  <si>
    <t>San Juan - TJZS</t>
  </si>
  <si>
    <t>Johannesburgo - FAJO</t>
  </si>
  <si>
    <t>Merida - MMID</t>
  </si>
  <si>
    <t>Miami - KZMA</t>
  </si>
  <si>
    <t>New York - KZNY</t>
  </si>
  <si>
    <t>Abidjan - DIII</t>
  </si>
  <si>
    <t>Luanda - FNAN</t>
  </si>
  <si>
    <t>Dakar - GOOO</t>
  </si>
  <si>
    <t>TOTAL DEL AÑO 2024</t>
  </si>
  <si>
    <t>TOTAL OF YEAR 2024</t>
  </si>
  <si>
    <t>GTE 25 and/or TELECON validations</t>
  </si>
  <si>
    <t xml:space="preserve">Controle LHD 2024 - Informaciones de las Grandes Desviaciones de Altitud
LHD Control 2024 - Large Height Deviation Information </t>
  </si>
  <si>
    <r>
      <t xml:space="preserve">En </t>
    </r>
    <r>
      <rPr>
        <b/>
        <sz val="10"/>
        <color rgb="FFFF0000"/>
        <rFont val="Times New Roman"/>
        <family val="1"/>
      </rPr>
      <t>ROJO</t>
    </r>
    <r>
      <rPr>
        <b/>
        <sz val="10"/>
        <rFont val="Times New Roman"/>
        <family val="1"/>
      </rPr>
      <t xml:space="preserve"> estan todas las fechas de los reportes recibidos despues del plazo combinado (hasta el día 15 de cada mes)
In</t>
    </r>
    <r>
      <rPr>
        <b/>
        <sz val="10"/>
        <color rgb="FFFF0000"/>
        <rFont val="Times New Roman"/>
        <family val="1"/>
      </rPr>
      <t xml:space="preserve"> RED</t>
    </r>
    <r>
      <rPr>
        <b/>
        <sz val="10"/>
        <rFont val="Times New Roman"/>
        <family val="1"/>
      </rPr>
      <t xml:space="preserve"> are all the dates of the LHD reports received after the combined term (until the 15th of each month)</t>
    </r>
  </si>
  <si>
    <t>ENE
JAN</t>
  </si>
  <si>
    <t>FEB
FEB</t>
  </si>
  <si>
    <t>MAR
MAR</t>
  </si>
  <si>
    <t>ABR
APR</t>
  </si>
  <si>
    <t>MAY
MAY</t>
  </si>
  <si>
    <t>JUN
JUN</t>
  </si>
  <si>
    <t>JUL
JUL</t>
  </si>
  <si>
    <t>AGO
AUG</t>
  </si>
  <si>
    <t>SEP
SEP</t>
  </si>
  <si>
    <t>OCT
OCT</t>
  </si>
  <si>
    <t>NOV
NOV</t>
  </si>
  <si>
    <t>DIC
DEC</t>
  </si>
  <si>
    <t>MESES con
RETRASO
MONTHS with
DELAY</t>
  </si>
  <si>
    <t>fecha</t>
  </si>
  <si>
    <t>date</t>
  </si>
  <si>
    <t>Antillas Holandesas</t>
  </si>
  <si>
    <t>Rio de Janeiro 
- SBXJ -</t>
  </si>
  <si>
    <t>TOTAL DE FIR CON ENVIO ATRASADO
TOTAL FIR WITH DELAYED SHIPPING</t>
  </si>
  <si>
    <t>A</t>
  </si>
  <si>
    <t>B</t>
  </si>
  <si>
    <t>C</t>
  </si>
  <si>
    <t>E</t>
  </si>
  <si>
    <t>F</t>
  </si>
  <si>
    <t>G</t>
  </si>
  <si>
    <t>H</t>
  </si>
  <si>
    <t>I</t>
  </si>
  <si>
    <t>J</t>
  </si>
  <si>
    <t>K</t>
  </si>
  <si>
    <t>L</t>
  </si>
  <si>
    <t>M</t>
  </si>
  <si>
    <t>O</t>
  </si>
  <si>
    <t>P</t>
  </si>
  <si>
    <t>Q</t>
  </si>
  <si>
    <t>R</t>
  </si>
  <si>
    <t>S</t>
  </si>
  <si>
    <t>SECUENCIA</t>
  </si>
  <si>
    <t>FIR QUE
REPORTA</t>
  </si>
  <si>
    <t>FIR QUE
FALLA</t>
  </si>
  <si>
    <t>FECHA</t>
  </si>
  <si>
    <t>OPR
CIA</t>
  </si>
  <si>
    <t>NÚMERO 
DEL VUELO</t>
  </si>
  <si>
    <t>REGISTRO</t>
  </si>
  <si>
    <t>TIPO
ACFT</t>
  </si>
  <si>
    <t>HORA</t>
  </si>
  <si>
    <t>POSICION
REPORTADA</t>
  </si>
  <si>
    <t>POSICION
PARA EL
RIESGO</t>
  </si>
  <si>
    <t>VMC
IMC</t>
  </si>
  <si>
    <t>AWY</t>
  </si>
  <si>
    <t>PROC / DEST - RUTA</t>
  </si>
  <si>
    <t>MODO C
ADS</t>
  </si>
  <si>
    <t>FL
CLRD</t>
  </si>
  <si>
    <t>FL
EVENTO</t>
  </si>
  <si>
    <t>HT
LHD</t>
  </si>
  <si>
    <t>DURACION</t>
  </si>
  <si>
    <t>T</t>
  </si>
  <si>
    <t>U</t>
  </si>
  <si>
    <t>V</t>
  </si>
  <si>
    <t>W</t>
  </si>
  <si>
    <t>Y</t>
  </si>
  <si>
    <t>Z</t>
  </si>
  <si>
    <t>AA</t>
  </si>
  <si>
    <t>AB</t>
  </si>
  <si>
    <t>AC</t>
  </si>
  <si>
    <t>AD</t>
  </si>
  <si>
    <t>AE</t>
  </si>
  <si>
    <t>AF</t>
  </si>
  <si>
    <t>AG</t>
  </si>
  <si>
    <t>AH</t>
  </si>
  <si>
    <t>AI</t>
  </si>
  <si>
    <t>AJ</t>
  </si>
  <si>
    <t>AK</t>
  </si>
  <si>
    <t>AL</t>
  </si>
  <si>
    <t>DURACION
GTE</t>
  </si>
  <si>
    <t>FUENTE</t>
  </si>
  <si>
    <t>TIME
(S)</t>
  </si>
  <si>
    <t>TIME
(Op)</t>
  </si>
  <si>
    <t>N
(S)</t>
  </si>
  <si>
    <t>N
(Op)</t>
  </si>
  <si>
    <t>CODE</t>
  </si>
  <si>
    <t>CODE
GTE</t>
  </si>
  <si>
    <t>CAUSA</t>
  </si>
  <si>
    <t>SUMARIO
REPORTE</t>
  </si>
  <si>
    <t>SUMARIO
PILOTO</t>
  </si>
  <si>
    <t>OBSERVACIONES</t>
  </si>
  <si>
    <t>DISTANCIA
ENTRE
ACFTS</t>
  </si>
  <si>
    <t xml:space="preserve">Nº DEL VUELO
2ª ACFT
</t>
  </si>
  <si>
    <t>REGISTRO
2ª ACFT</t>
  </si>
  <si>
    <t>TIPO
2ª ACFT</t>
  </si>
  <si>
    <t>AWY - PROC / DEST
2ª ACFT</t>
  </si>
  <si>
    <t>FL
2ª ACFT</t>
  </si>
  <si>
    <t>POSIÇÃO
2ª ACFT</t>
  </si>
  <si>
    <t>AM</t>
  </si>
  <si>
    <t>AN</t>
  </si>
  <si>
    <t>AO</t>
  </si>
  <si>
    <t>AP</t>
  </si>
  <si>
    <t>AQ</t>
  </si>
  <si>
    <t>AR</t>
  </si>
  <si>
    <t>AS</t>
  </si>
  <si>
    <t>AT</t>
  </si>
  <si>
    <t>AU</t>
  </si>
  <si>
    <t>AV</t>
  </si>
  <si>
    <t>AW</t>
  </si>
  <si>
    <t>AX</t>
  </si>
  <si>
    <t>AY</t>
  </si>
  <si>
    <t>AZ</t>
  </si>
  <si>
    <t>BA</t>
  </si>
  <si>
    <t>BB</t>
  </si>
  <si>
    <t>BC</t>
  </si>
  <si>
    <t>BD</t>
  </si>
  <si>
    <t>PROBABILIDAD</t>
  </si>
  <si>
    <t>PESO
DURACION</t>
  </si>
  <si>
    <t>SEVERIDAD
GRAVIDAD</t>
  </si>
  <si>
    <t>RADAR</t>
  </si>
  <si>
    <t>WEATHER</t>
  </si>
  <si>
    <t>OTRO
TRANSITO</t>
  </si>
  <si>
    <t>VALOR
DEL
RIESGO</t>
  </si>
  <si>
    <t xml:space="preserve">ACCIONES
MITIGADORAS
</t>
  </si>
  <si>
    <t>REG
1ª ACFT</t>
  </si>
  <si>
    <t>STATUS 
RVSM
1ª ACFT</t>
  </si>
  <si>
    <t>RMA
RESPONSABLE</t>
  </si>
  <si>
    <t>SITUATION</t>
  </si>
  <si>
    <t>ACCIONES</t>
  </si>
  <si>
    <t>REG
2ª ACFT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</si>
</sst>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0.0%"/>
  </numFmts>
  <fonts count="38" x14ac:knownFonts="1">
    <font>
      <sz val="11"/>
      <color theme="1"/>
      <name val="Calibri"/>
      <family val="2"/>
      <scheme val="minor"/>
    </font>
    <font>
      <sz val="8"/>
      <name val="Calibri"/>
      <family val="2"/>
    </font>
    <font>
      <sz val="11"/>
      <color theme="1"/>
      <name val="Calibri"/>
      <family val="2"/>
      <scheme val="minor"/>
    </font>
    <font>
      <b/>
      <sz val="10"/>
      <name val="Times New Roman"/>
      <family val="1"/>
    </font>
    <font>
      <b/>
      <sz val="8"/>
      <color indexed="8"/>
      <name val="Times New Roman"/>
      <family val="1"/>
    </font>
    <font>
      <b/>
      <sz val="8"/>
      <name val="Times New Roman"/>
      <family val="1"/>
    </font>
    <font>
      <b/>
      <sz val="10"/>
      <color indexed="8"/>
      <name val="Times New Roman"/>
      <family val="1"/>
    </font>
    <font>
      <b/>
      <sz val="10"/>
      <color rgb="FFFF0000"/>
      <name val="Times New Roman"/>
      <family val="1"/>
    </font>
    <font>
      <b/>
      <sz val="11"/>
      <color theme="1"/>
      <name val="Calibri"/>
      <family val="2"/>
      <scheme val="minor"/>
    </font>
    <font>
      <sz val="11"/>
      <color rgb="FFFF0000"/>
      <name val="Calibri"/>
      <family val="2"/>
      <scheme val="minor"/>
    </font>
    <font>
      <b/>
      <sz val="11"/>
      <color indexed="8"/>
      <name val="Times New Roman"/>
      <family val="1"/>
    </font>
    <font>
      <b/>
      <sz val="11"/>
      <color rgb="FF0000FF"/>
      <name val="Times New Roman"/>
      <family val="1"/>
    </font>
    <font>
      <b/>
      <sz val="11"/>
      <name val="Times New Roman"/>
      <family val="1"/>
    </font>
    <font>
      <b/>
      <sz val="11"/>
      <color rgb="FFC00000"/>
      <name val="Times New Roman"/>
      <family val="1"/>
    </font>
    <font>
      <b/>
      <sz val="11"/>
      <color theme="0"/>
      <name val="Times New Roman"/>
      <family val="1"/>
    </font>
    <font>
      <b/>
      <sz val="11"/>
      <color rgb="FFFF0000"/>
      <name val="Times New Roman"/>
      <family val="1"/>
    </font>
    <font>
      <b/>
      <sz val="9"/>
      <color rgb="FF7030A0"/>
      <name val="Times New Roman"/>
      <family val="1"/>
    </font>
    <font>
      <b/>
      <sz val="9"/>
      <color indexed="8"/>
      <name val="Times New Roman"/>
      <family val="1"/>
    </font>
    <font>
      <b/>
      <sz val="9"/>
      <name val="Times New Roman"/>
      <family val="1"/>
    </font>
    <font>
      <b/>
      <sz val="9"/>
      <color theme="0"/>
      <name val="Times New Roman"/>
      <family val="1"/>
    </font>
    <font>
      <b/>
      <sz val="9"/>
      <color rgb="FFFF0000"/>
      <name val="Times New Roman"/>
      <family val="1"/>
    </font>
    <font>
      <b/>
      <sz val="9"/>
      <color theme="1"/>
      <name val="Times New Roman"/>
      <family val="1"/>
    </font>
    <font>
      <b/>
      <sz val="9"/>
      <color rgb="FF0000FF"/>
      <name val="Times New Roman"/>
      <family val="1"/>
    </font>
    <font>
      <b/>
      <sz val="10"/>
      <color rgb="FF0000FF"/>
      <name val="Times New Roman"/>
      <family val="1"/>
    </font>
    <font>
      <sz val="11"/>
      <color rgb="FF0000FF"/>
      <name val="Calibri"/>
      <family val="2"/>
      <scheme val="minor"/>
    </font>
    <font>
      <b/>
      <sz val="9"/>
      <color theme="5" tint="-0.249977111117893"/>
      <name val="Times New Roman"/>
      <family val="1"/>
    </font>
    <font>
      <b/>
      <sz val="9"/>
      <color theme="9" tint="-0.499984740745262"/>
      <name val="Times New Roman"/>
      <family val="1"/>
    </font>
    <font>
      <b/>
      <sz val="11"/>
      <color theme="5" tint="-0.249977111117893"/>
      <name val="Times New Roman"/>
      <family val="1"/>
    </font>
    <font>
      <b/>
      <sz val="12"/>
      <color indexed="8"/>
      <name val="Times New Roman"/>
      <family val="1"/>
    </font>
    <font>
      <b/>
      <sz val="13"/>
      <color indexed="8"/>
      <name val="Times New Roman"/>
      <family val="1"/>
    </font>
    <font>
      <b/>
      <sz val="13"/>
      <color rgb="FF0000FF"/>
      <name val="Times New Roman"/>
      <family val="1"/>
    </font>
    <font>
      <b/>
      <sz val="13"/>
      <name val="Times New Roman"/>
      <family val="1"/>
    </font>
    <font>
      <b/>
      <sz val="14"/>
      <color indexed="8"/>
      <name val="Times New Roman"/>
      <family val="1"/>
    </font>
    <font>
      <b/>
      <sz val="14"/>
      <color rgb="FF0000FF"/>
      <name val="Times New Roman"/>
      <family val="1"/>
    </font>
    <font>
      <b/>
      <sz val="14"/>
      <name val="Times New Roman"/>
      <family val="1"/>
    </font>
    <font>
      <b/>
      <sz val="14"/>
      <color rgb="FFC00000"/>
      <name val="Times New Roman"/>
      <family val="1"/>
    </font>
    <font>
      <b/>
      <sz val="14"/>
      <color theme="0"/>
      <name val="Times New Roman"/>
      <family val="1"/>
    </font>
    <font>
      <b/>
      <sz val="9"/>
      <color rgb="FF000000"/>
      <name val="Times New Roman"/>
      <family val="1"/>
    </font>
  </fonts>
  <fills count="1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66FF99"/>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FF9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1"/>
        <bgColor indexed="64"/>
      </patternFill>
    </fill>
    <fill>
      <patternFill patternType="solid">
        <fgColor rgb="FF00B050"/>
        <bgColor indexed="64"/>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thick">
        <color rgb="FF0000FF"/>
      </bottom>
      <diagonal/>
    </border>
    <border>
      <left/>
      <right/>
      <top style="thick">
        <color rgb="FF0000FF"/>
      </top>
      <bottom style="thick">
        <color rgb="FF0000FF"/>
      </bottom>
      <diagonal/>
    </border>
    <border>
      <left style="thin">
        <color indexed="64"/>
      </left>
      <right style="thin">
        <color indexed="64"/>
      </right>
      <top/>
      <bottom style="thick">
        <color rgb="FF0000FF"/>
      </bottom>
      <diagonal/>
    </border>
    <border>
      <left style="thin">
        <color indexed="64"/>
      </left>
      <right/>
      <top/>
      <bottom style="thick">
        <color rgb="FF0000FF"/>
      </bottom>
      <diagonal/>
    </border>
    <border>
      <left style="thin">
        <color indexed="64"/>
      </left>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n">
        <color indexed="64"/>
      </left>
      <right style="thin">
        <color indexed="64"/>
      </right>
      <top style="thick">
        <color rgb="FF0000FF"/>
      </top>
      <bottom/>
      <diagonal/>
    </border>
    <border>
      <left style="thin">
        <color indexed="64"/>
      </left>
      <right style="thick">
        <color rgb="FF0000FF"/>
      </right>
      <top style="thick">
        <color rgb="FF0000FF"/>
      </top>
      <bottom style="thin">
        <color indexed="64"/>
      </bottom>
      <diagonal/>
    </border>
    <border>
      <left style="thick">
        <color rgb="FF0000FF"/>
      </left>
      <right style="thick">
        <color rgb="FF0000FF"/>
      </right>
      <top/>
      <bottom style="thick">
        <color rgb="FF0000FF"/>
      </bottom>
      <diagonal/>
    </border>
    <border>
      <left style="thin">
        <color indexed="64"/>
      </left>
      <right style="thick">
        <color rgb="FF0000FF"/>
      </right>
      <top/>
      <bottom style="thick">
        <color rgb="FF0000FF"/>
      </bottom>
      <diagonal/>
    </border>
    <border>
      <left style="thick">
        <color rgb="FF0000FF"/>
      </left>
      <right style="thick">
        <color rgb="FF0000FF"/>
      </right>
      <top/>
      <bottom/>
      <diagonal/>
    </border>
    <border>
      <left style="thin">
        <color indexed="64"/>
      </left>
      <right style="thick">
        <color rgb="FF0000FF"/>
      </right>
      <top/>
      <bottom style="thin">
        <color indexed="64"/>
      </bottom>
      <diagonal/>
    </border>
    <border>
      <left style="thin">
        <color indexed="64"/>
      </left>
      <right style="thick">
        <color rgb="FF0000FF"/>
      </right>
      <top style="thin">
        <color indexed="64"/>
      </top>
      <bottom style="thin">
        <color indexed="64"/>
      </bottom>
      <diagonal/>
    </border>
    <border>
      <left/>
      <right/>
      <top style="thick">
        <color rgb="FF0000FF"/>
      </top>
      <bottom/>
      <diagonal/>
    </border>
    <border>
      <left/>
      <right style="thick">
        <color rgb="FF0000FF"/>
      </right>
      <top style="thick">
        <color rgb="FF0000FF"/>
      </top>
      <bottom style="thick">
        <color rgb="FF0000FF"/>
      </bottom>
      <diagonal/>
    </border>
    <border>
      <left style="thin">
        <color indexed="64"/>
      </left>
      <right style="thick">
        <color rgb="FF0000FF"/>
      </right>
      <top/>
      <bottom/>
      <diagonal/>
    </border>
    <border>
      <left style="thick">
        <color rgb="FF0000FF"/>
      </left>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style="thick">
        <color rgb="FF0000FF"/>
      </left>
      <right style="thick">
        <color rgb="FF0000FF"/>
      </right>
      <top/>
      <bottom style="thin">
        <color indexed="64"/>
      </bottom>
      <diagonal/>
    </border>
    <border>
      <left style="thick">
        <color rgb="FF0000FF"/>
      </left>
      <right style="thick">
        <color rgb="FF0000FF"/>
      </right>
      <top style="thin">
        <color indexed="64"/>
      </top>
      <bottom/>
      <diagonal/>
    </border>
    <border>
      <left/>
      <right style="thick">
        <color rgb="FF0000FF"/>
      </right>
      <top style="thick">
        <color rgb="FF0000FF"/>
      </top>
      <bottom/>
      <diagonal/>
    </border>
    <border>
      <left/>
      <right style="thin">
        <color indexed="64"/>
      </right>
      <top style="thick">
        <color rgb="FF0000FF"/>
      </top>
      <bottom/>
      <diagonal/>
    </border>
    <border>
      <left/>
      <right style="thin">
        <color indexed="64"/>
      </right>
      <top/>
      <bottom style="thick">
        <color rgb="FF0000FF"/>
      </bottom>
      <diagonal/>
    </border>
    <border>
      <left style="thin">
        <color indexed="64"/>
      </left>
      <right style="thick">
        <color rgb="FF0000FF"/>
      </right>
      <top style="thick">
        <color rgb="FF0000FF"/>
      </top>
      <bottom/>
      <diagonal/>
    </border>
    <border>
      <left style="thin">
        <color indexed="64"/>
      </left>
      <right style="thick">
        <color rgb="FF0000FF"/>
      </right>
      <top style="thin">
        <color indexed="64"/>
      </top>
      <bottom style="thick">
        <color rgb="FF0000FF"/>
      </bottom>
      <diagonal/>
    </border>
    <border>
      <left/>
      <right style="thick">
        <color rgb="FF0000FF"/>
      </right>
      <top/>
      <bottom/>
      <diagonal/>
    </border>
    <border>
      <left/>
      <right style="thick">
        <color rgb="FF0000FF"/>
      </right>
      <top/>
      <bottom style="thick">
        <color rgb="FF0000FF"/>
      </bottom>
      <diagonal/>
    </border>
    <border>
      <left/>
      <right/>
      <top style="thick">
        <color rgb="FF0000FF"/>
      </top>
      <bottom style="thin">
        <color indexed="64"/>
      </bottom>
      <diagonal/>
    </border>
    <border>
      <left style="thin">
        <color indexed="64"/>
      </left>
      <right/>
      <top style="thick">
        <color rgb="FF0000FF"/>
      </top>
      <bottom/>
      <diagonal/>
    </border>
    <border>
      <left style="thin">
        <color indexed="64"/>
      </left>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ck">
        <color rgb="FF0000FF"/>
      </left>
      <right style="thin">
        <color indexed="64"/>
      </right>
      <top style="thick">
        <color rgb="FF0000FF"/>
      </top>
      <bottom/>
      <diagonal/>
    </border>
    <border>
      <left style="thick">
        <color rgb="FF0000FF"/>
      </left>
      <right style="thin">
        <color indexed="64"/>
      </right>
      <top/>
      <bottom style="thin">
        <color indexed="64"/>
      </bottom>
      <diagonal/>
    </border>
    <border>
      <left style="thick">
        <color rgb="FF0000FF"/>
      </left>
      <right style="thin">
        <color indexed="64"/>
      </right>
      <top/>
      <bottom style="thick">
        <color rgb="FF0000FF"/>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n">
        <color indexed="64"/>
      </top>
      <bottom style="thin">
        <color indexed="64"/>
      </bottom>
      <diagonal/>
    </border>
    <border>
      <left style="thick">
        <color rgb="FF0000FF"/>
      </left>
      <right/>
      <top style="thin">
        <color indexed="64"/>
      </top>
      <bottom style="thin">
        <color indexed="64"/>
      </bottom>
      <diagonal/>
    </border>
    <border>
      <left style="thick">
        <color rgb="FF0000FF"/>
      </left>
      <right/>
      <top/>
      <bottom style="thin">
        <color indexed="64"/>
      </bottom>
      <diagonal/>
    </border>
    <border>
      <left/>
      <right style="thick">
        <color rgb="FF0000FF"/>
      </right>
      <top/>
      <bottom style="thin">
        <color indexed="64"/>
      </bottom>
      <diagonal/>
    </border>
    <border>
      <left style="thick">
        <color rgb="FF0000FF"/>
      </left>
      <right/>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
      <left style="thick">
        <color rgb="FF0000FF"/>
      </left>
      <right/>
      <top style="thin">
        <color indexed="64"/>
      </top>
      <bottom style="thick">
        <color rgb="FF0000FF"/>
      </bottom>
      <diagonal/>
    </border>
    <border>
      <left style="thick">
        <color rgb="FF0000FF"/>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n">
        <color indexed="64"/>
      </right>
      <top style="thick">
        <color rgb="FF0000FF"/>
      </top>
      <bottom style="thick">
        <color rgb="FF0000FF"/>
      </bottom>
      <diagonal/>
    </border>
    <border>
      <left style="thin">
        <color indexed="64"/>
      </left>
      <right/>
      <top style="thick">
        <color rgb="FF0000FF"/>
      </top>
      <bottom style="thin">
        <color indexed="64"/>
      </bottom>
      <diagonal/>
    </border>
    <border>
      <left/>
      <right/>
      <top/>
      <bottom style="medium">
        <color indexed="64"/>
      </bottom>
      <diagonal/>
    </border>
    <border>
      <left style="thick">
        <color rgb="FF0000FF"/>
      </left>
      <right style="thin">
        <color indexed="64"/>
      </right>
      <top style="thin">
        <color indexed="64"/>
      </top>
      <bottom/>
      <diagonal/>
    </border>
    <border>
      <left/>
      <right style="thick">
        <color rgb="FF0000FF"/>
      </right>
      <top style="thin">
        <color indexed="64"/>
      </top>
      <bottom/>
      <diagonal/>
    </border>
    <border>
      <left style="thick">
        <color rgb="FF0000FF"/>
      </left>
      <right style="thin">
        <color indexed="64"/>
      </right>
      <top style="thick">
        <color rgb="FF0000FF"/>
      </top>
      <bottom style="thick">
        <color rgb="FF0000FF"/>
      </bottom>
      <diagonal/>
    </border>
    <border>
      <left style="thick">
        <color rgb="FF0000FF"/>
      </left>
      <right style="thick">
        <color rgb="FF0000FF"/>
      </right>
      <top style="thin">
        <color indexed="64"/>
      </top>
      <bottom style="thin">
        <color indexed="64"/>
      </bottom>
      <diagonal/>
    </border>
    <border>
      <left/>
      <right style="thin">
        <color indexed="64"/>
      </right>
      <top style="thick">
        <color rgb="FF0000FF"/>
      </top>
      <bottom style="thick">
        <color rgb="FF0000FF"/>
      </bottom>
      <diagonal/>
    </border>
    <border>
      <left style="thick">
        <color rgb="FF0000FF"/>
      </left>
      <right style="thick">
        <color rgb="FF0000FF"/>
      </right>
      <top/>
      <bottom style="thin">
        <color rgb="FF0000FF"/>
      </bottom>
      <diagonal/>
    </border>
    <border>
      <left style="thick">
        <color rgb="FF0000FF"/>
      </left>
      <right/>
      <top style="thick">
        <color rgb="FF0000FF"/>
      </top>
      <bottom style="thin">
        <color rgb="FF0000FF"/>
      </bottom>
      <diagonal/>
    </border>
    <border>
      <left/>
      <right/>
      <top style="thick">
        <color rgb="FF0000FF"/>
      </top>
      <bottom style="thin">
        <color rgb="FF0000FF"/>
      </bottom>
      <diagonal/>
    </border>
    <border>
      <left/>
      <right style="thick">
        <color rgb="FF0000FF"/>
      </right>
      <top style="thick">
        <color rgb="FF0000FF"/>
      </top>
      <bottom style="thin">
        <color rgb="FF0000FF"/>
      </bottom>
      <diagonal/>
    </border>
    <border>
      <left/>
      <right/>
      <top/>
      <bottom style="thin">
        <color rgb="FF0000FF"/>
      </bottom>
      <diagonal/>
    </border>
    <border>
      <left style="thin">
        <color indexed="64"/>
      </left>
      <right/>
      <top style="thick">
        <color rgb="FF0000FF"/>
      </top>
      <bottom style="thin">
        <color rgb="FF0000FF"/>
      </bottom>
      <diagonal/>
    </border>
    <border>
      <left style="thick">
        <color rgb="FF0000FF"/>
      </left>
      <right style="thick">
        <color rgb="FF0000FF"/>
      </right>
      <top style="thin">
        <color rgb="FF0000FF"/>
      </top>
      <bottom/>
      <diagonal/>
    </border>
    <border>
      <left style="thin">
        <color rgb="FF0000FF"/>
      </left>
      <right/>
      <top style="thin">
        <color rgb="FF0000FF"/>
      </top>
      <bottom style="thick">
        <color rgb="FF0000FF"/>
      </bottom>
      <diagonal/>
    </border>
    <border>
      <left style="thin">
        <color rgb="FF0000FF"/>
      </left>
      <right/>
      <top style="thick">
        <color rgb="FF0000FF"/>
      </top>
      <bottom style="thin">
        <color rgb="FF0000FF"/>
      </bottom>
      <diagonal/>
    </border>
    <border>
      <left style="thin">
        <color rgb="FF0000FF"/>
      </left>
      <right/>
      <top/>
      <bottom style="thin">
        <color rgb="FF0000FF"/>
      </bottom>
      <diagonal/>
    </border>
    <border>
      <left/>
      <right style="thick">
        <color rgb="FF0000FF"/>
      </right>
      <top style="thin">
        <color rgb="FF0000FF"/>
      </top>
      <bottom style="thick">
        <color rgb="FF0000FF"/>
      </bottom>
      <diagonal/>
    </border>
    <border>
      <left/>
      <right style="thick">
        <color rgb="FF0000FF"/>
      </right>
      <top/>
      <bottom style="thin">
        <color rgb="FF0000FF"/>
      </bottom>
      <diagonal/>
    </border>
    <border>
      <left style="thick">
        <color rgb="FF0000FF"/>
      </left>
      <right style="thin">
        <color rgb="FF0000FF"/>
      </right>
      <top/>
      <bottom/>
      <diagonal/>
    </border>
    <border>
      <left style="thick">
        <color rgb="FF0000FF"/>
      </left>
      <right style="thin">
        <color indexed="64"/>
      </right>
      <top/>
      <bottom/>
      <diagonal/>
    </border>
    <border>
      <left style="thin">
        <color indexed="64"/>
      </left>
      <right/>
      <top/>
      <bottom style="thin">
        <color rgb="FF0000FF"/>
      </bottom>
      <diagonal/>
    </border>
    <border>
      <left style="thin">
        <color rgb="FF0000FF"/>
      </left>
      <right/>
      <top/>
      <bottom/>
      <diagonal/>
    </border>
    <border>
      <left style="thick">
        <color rgb="FF0000FF"/>
      </left>
      <right/>
      <top style="thin">
        <color rgb="FF0000FF"/>
      </top>
      <bottom style="thick">
        <color rgb="FF0000FF"/>
      </bottom>
      <diagonal/>
    </border>
    <border>
      <left/>
      <right/>
      <top style="thin">
        <color rgb="FF0000FF"/>
      </top>
      <bottom style="thick">
        <color rgb="FF0000FF"/>
      </bottom>
      <diagonal/>
    </border>
    <border>
      <left style="thick">
        <color rgb="FF0000FF"/>
      </left>
      <right/>
      <top style="thin">
        <color indexed="64"/>
      </top>
      <bottom style="thin">
        <color rgb="FF000000"/>
      </bottom>
      <diagonal/>
    </border>
    <border>
      <left/>
      <right/>
      <top style="thin">
        <color indexed="64"/>
      </top>
      <bottom style="thin">
        <color rgb="FF000000"/>
      </bottom>
      <diagonal/>
    </border>
    <border>
      <left/>
      <right style="thick">
        <color rgb="FF0000FF"/>
      </right>
      <top style="thin">
        <color indexed="64"/>
      </top>
      <bottom style="thin">
        <color rgb="FF000000"/>
      </bottom>
      <diagonal/>
    </border>
    <border>
      <left style="thick">
        <color rgb="FF0000FF"/>
      </left>
      <right/>
      <top style="thick">
        <color rgb="FF0000FF"/>
      </top>
      <bottom style="thin">
        <color rgb="FF000000"/>
      </bottom>
      <diagonal/>
    </border>
    <border>
      <left/>
      <right/>
      <top style="thick">
        <color rgb="FF0000FF"/>
      </top>
      <bottom style="thin">
        <color rgb="FF000000"/>
      </bottom>
      <diagonal/>
    </border>
    <border>
      <left/>
      <right style="thick">
        <color rgb="FF0000FF"/>
      </right>
      <top style="thick">
        <color rgb="FF0000FF"/>
      </top>
      <bottom style="thin">
        <color rgb="FF000000"/>
      </bottom>
      <diagonal/>
    </border>
    <border>
      <left style="thick">
        <color rgb="FF0000FF"/>
      </left>
      <right/>
      <top style="thin">
        <color indexed="64"/>
      </top>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ck">
        <color rgb="FF0000FF"/>
      </bottom>
      <diagonal/>
    </border>
    <border>
      <left style="thick">
        <color rgb="FF0000FF"/>
      </left>
      <right style="thin">
        <color rgb="FF000000"/>
      </right>
      <top style="thin">
        <color indexed="64"/>
      </top>
      <bottom/>
      <diagonal/>
    </border>
    <border>
      <left style="thick">
        <color rgb="FF0000FF"/>
      </left>
      <right style="thin">
        <color rgb="FF000000"/>
      </right>
      <top/>
      <bottom style="thin">
        <color indexed="64"/>
      </bottom>
      <diagonal/>
    </border>
    <border>
      <left style="thick">
        <color rgb="FF0000FF"/>
      </left>
      <right style="thick">
        <color rgb="FF0000FF"/>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ck">
        <color rgb="FF0000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2">
    <xf numFmtId="0" fontId="0" fillId="0" borderId="0"/>
    <xf numFmtId="9" fontId="2" fillId="0" borderId="0" applyFont="0" applyFill="0" applyBorder="0" applyAlignment="0" applyProtection="0"/>
  </cellStyleXfs>
  <cellXfs count="865">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8" fillId="10" borderId="4" xfId="0" applyFont="1" applyFill="1" applyBorder="1" applyAlignment="1">
      <alignment horizontal="center"/>
    </xf>
    <xf numFmtId="0" fontId="8"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8" fillId="10" borderId="4" xfId="0" applyFont="1" applyFill="1" applyBorder="1" applyAlignment="1">
      <alignment horizontal="center" vertical="center"/>
    </xf>
    <xf numFmtId="0" fontId="8" fillId="0" borderId="0" xfId="0" applyFont="1" applyAlignment="1">
      <alignment vertical="center"/>
    </xf>
    <xf numFmtId="0" fontId="0" fillId="0" borderId="62" xfId="0" applyBorder="1" applyAlignment="1">
      <alignment vertical="center"/>
    </xf>
    <xf numFmtId="0" fontId="0" fillId="0" borderId="62" xfId="0" applyBorder="1"/>
    <xf numFmtId="0" fontId="9" fillId="0" borderId="0" xfId="0" applyFont="1"/>
    <xf numFmtId="0" fontId="0" fillId="0" borderId="13" xfId="0" applyBorder="1" applyAlignment="1">
      <alignment horizontal="center" vertical="center"/>
    </xf>
    <xf numFmtId="0" fontId="6" fillId="0" borderId="0" xfId="0" applyFont="1"/>
    <xf numFmtId="0" fontId="10"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12" borderId="18"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17" fillId="12" borderId="22" xfId="0" applyFont="1" applyFill="1" applyBorder="1" applyAlignment="1">
      <alignment horizontal="center" wrapText="1"/>
    </xf>
    <xf numFmtId="0" fontId="17" fillId="12" borderId="14" xfId="0" applyFont="1" applyFill="1" applyBorder="1" applyAlignment="1">
      <alignment horizontal="center" vertical="center" wrapText="1"/>
    </xf>
    <xf numFmtId="0" fontId="17" fillId="12" borderId="28" xfId="0" applyFont="1" applyFill="1" applyBorder="1" applyAlignment="1">
      <alignment horizontal="center" vertical="center" wrapText="1"/>
    </xf>
    <xf numFmtId="1" fontId="20" fillId="2" borderId="18" xfId="0" applyNumberFormat="1" applyFont="1" applyFill="1" applyBorder="1" applyAlignment="1">
      <alignment horizontal="center" vertical="center" wrapText="1"/>
    </xf>
    <xf numFmtId="1" fontId="20" fillId="5" borderId="18" xfId="0" applyNumberFormat="1" applyFont="1" applyFill="1" applyBorder="1" applyAlignment="1">
      <alignment horizontal="center" vertical="center" wrapText="1"/>
    </xf>
    <xf numFmtId="1" fontId="20" fillId="2" borderId="14" xfId="0" applyNumberFormat="1" applyFont="1" applyFill="1" applyBorder="1" applyAlignment="1">
      <alignment horizontal="center" vertical="center" wrapText="1"/>
    </xf>
    <xf numFmtId="1" fontId="20" fillId="2" borderId="28" xfId="0" applyNumberFormat="1" applyFont="1" applyFill="1" applyBorder="1" applyAlignment="1">
      <alignment horizontal="center" vertical="center" wrapText="1"/>
    </xf>
    <xf numFmtId="1" fontId="7" fillId="0" borderId="22" xfId="0" applyNumberFormat="1" applyFont="1" applyBorder="1" applyAlignment="1">
      <alignment horizontal="center" vertical="center"/>
    </xf>
    <xf numFmtId="0" fontId="24" fillId="0" borderId="0" xfId="0" applyFont="1"/>
    <xf numFmtId="0" fontId="25" fillId="7" borderId="1"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19" fillId="8" borderId="0" xfId="0" applyFont="1" applyFill="1" applyAlignment="1">
      <alignment horizontal="center" vertical="center" wrapText="1"/>
    </xf>
    <xf numFmtId="0" fontId="19" fillId="8" borderId="29" xfId="0" applyFont="1" applyFill="1" applyBorder="1" applyAlignment="1">
      <alignment horizontal="center" vertical="center" wrapText="1"/>
    </xf>
    <xf numFmtId="0" fontId="25" fillId="7" borderId="41" xfId="0" applyFont="1" applyFill="1" applyBorder="1" applyAlignment="1">
      <alignment horizontal="center" vertical="center" wrapText="1"/>
    </xf>
    <xf numFmtId="0" fontId="25" fillId="7" borderId="2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19" fillId="8" borderId="38"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5" fillId="7" borderId="61" xfId="0" applyFont="1" applyFill="1" applyBorder="1" applyAlignment="1">
      <alignment horizontal="center" vertical="center" wrapText="1"/>
    </xf>
    <xf numFmtId="0" fontId="19" fillId="8" borderId="11" xfId="0" applyFont="1" applyFill="1" applyBorder="1" applyAlignment="1">
      <alignment horizontal="center" vertical="center" wrapText="1"/>
    </xf>
    <xf numFmtId="1" fontId="12" fillId="2" borderId="14" xfId="0" applyNumberFormat="1" applyFont="1" applyFill="1" applyBorder="1" applyAlignment="1">
      <alignment horizontal="center" vertical="center" wrapText="1"/>
    </xf>
    <xf numFmtId="0" fontId="27" fillId="7" borderId="60" xfId="0" applyFont="1" applyFill="1" applyBorder="1" applyAlignment="1">
      <alignment horizontal="center" vertical="center" wrapText="1"/>
    </xf>
    <xf numFmtId="3" fontId="14" fillId="14" borderId="31" xfId="0" applyNumberFormat="1" applyFont="1" applyFill="1" applyBorder="1" applyAlignment="1">
      <alignment horizontal="center" vertical="center" wrapText="1"/>
    </xf>
    <xf numFmtId="1" fontId="12" fillId="2" borderId="18" xfId="0" applyNumberFormat="1" applyFont="1" applyFill="1" applyBorder="1" applyAlignment="1">
      <alignment horizontal="center" vertical="center" wrapText="1"/>
    </xf>
    <xf numFmtId="0" fontId="27" fillId="7" borderId="65" xfId="0" applyFont="1" applyFill="1" applyBorder="1" applyAlignment="1">
      <alignment horizontal="center" vertical="center" wrapText="1"/>
    </xf>
    <xf numFmtId="1" fontId="12" fillId="2" borderId="28" xfId="0" applyNumberFormat="1" applyFont="1" applyFill="1" applyBorder="1" applyAlignment="1">
      <alignment horizontal="center" vertical="center" wrapText="1"/>
    </xf>
    <xf numFmtId="0" fontId="27" fillId="7" borderId="30" xfId="0" applyFont="1" applyFill="1" applyBorder="1" applyAlignment="1">
      <alignment horizontal="center" vertical="center" wrapText="1"/>
    </xf>
    <xf numFmtId="1" fontId="12" fillId="5" borderId="18"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29" fillId="0" borderId="0" xfId="0" applyFont="1" applyAlignment="1">
      <alignment horizontal="center" vertical="center"/>
    </xf>
    <xf numFmtId="1" fontId="29" fillId="3" borderId="13" xfId="0" applyNumberFormat="1" applyFont="1" applyFill="1" applyBorder="1" applyAlignment="1">
      <alignment horizontal="center" vertical="center"/>
    </xf>
    <xf numFmtId="0" fontId="29" fillId="3" borderId="13" xfId="0" applyFont="1" applyFill="1" applyBorder="1" applyAlignment="1">
      <alignment horizontal="center" vertical="center"/>
    </xf>
    <xf numFmtId="0" fontId="29" fillId="3" borderId="0" xfId="0" applyFont="1" applyFill="1" applyAlignment="1">
      <alignment horizontal="center" vertical="center"/>
    </xf>
    <xf numFmtId="0" fontId="0" fillId="0" borderId="49" xfId="0" applyBorder="1"/>
    <xf numFmtId="0" fontId="4" fillId="3" borderId="0" xfId="0" applyFont="1" applyFill="1" applyAlignment="1">
      <alignment horizontal="center" vertical="center"/>
    </xf>
    <xf numFmtId="164" fontId="4" fillId="3" borderId="0" xfId="0" applyNumberFormat="1" applyFont="1" applyFill="1" applyAlignment="1">
      <alignment horizontal="center" vertical="center"/>
    </xf>
    <xf numFmtId="0" fontId="5" fillId="3" borderId="0" xfId="0" applyFont="1" applyFill="1" applyAlignment="1">
      <alignment horizontal="center" vertical="center"/>
    </xf>
    <xf numFmtId="0" fontId="28" fillId="3" borderId="48" xfId="0" applyFont="1" applyFill="1" applyBorder="1" applyAlignment="1">
      <alignment vertical="center"/>
    </xf>
    <xf numFmtId="0" fontId="28" fillId="3" borderId="49" xfId="0" applyFont="1" applyFill="1" applyBorder="1" applyAlignment="1">
      <alignment vertical="center"/>
    </xf>
    <xf numFmtId="0" fontId="28" fillId="3" borderId="0" xfId="0" applyFont="1" applyFill="1" applyAlignment="1">
      <alignment vertical="center"/>
    </xf>
    <xf numFmtId="0" fontId="28" fillId="3" borderId="39" xfId="0" applyFont="1" applyFill="1" applyBorder="1" applyAlignment="1">
      <alignment vertical="center"/>
    </xf>
    <xf numFmtId="0" fontId="4" fillId="3" borderId="39" xfId="0" applyFont="1" applyFill="1" applyBorder="1" applyAlignment="1">
      <alignment horizontal="center" vertical="center"/>
    </xf>
    <xf numFmtId="0" fontId="4" fillId="3" borderId="49" xfId="0" applyFont="1" applyFill="1" applyBorder="1" applyAlignment="1">
      <alignment horizontal="center" vertical="center"/>
    </xf>
    <xf numFmtId="0" fontId="6" fillId="3" borderId="0" xfId="0" applyFont="1" applyFill="1" applyAlignment="1">
      <alignment horizontal="center" vertical="center"/>
    </xf>
    <xf numFmtId="165" fontId="12" fillId="3" borderId="0" xfId="1" applyNumberFormat="1" applyFont="1" applyFill="1" applyBorder="1" applyAlignment="1">
      <alignment horizontal="center" vertical="center"/>
    </xf>
    <xf numFmtId="0" fontId="12" fillId="3" borderId="0" xfId="0" applyFont="1" applyFill="1" applyAlignment="1">
      <alignment horizontal="center" vertical="center"/>
    </xf>
    <xf numFmtId="0" fontId="12" fillId="3" borderId="49" xfId="0" applyFont="1" applyFill="1" applyBorder="1" applyAlignment="1">
      <alignment horizontal="center" vertical="center" wrapText="1"/>
    </xf>
    <xf numFmtId="0" fontId="12" fillId="3" borderId="0" xfId="0" applyFont="1" applyFill="1" applyAlignment="1">
      <alignment horizontal="center" vertical="center" wrapText="1"/>
    </xf>
    <xf numFmtId="164" fontId="12" fillId="3" borderId="0" xfId="0" applyNumberFormat="1" applyFont="1" applyFill="1" applyAlignment="1">
      <alignment horizontal="center" vertical="center" wrapText="1"/>
    </xf>
    <xf numFmtId="3" fontId="12" fillId="3" borderId="0" xfId="0" applyNumberFormat="1" applyFont="1" applyFill="1" applyAlignment="1">
      <alignment horizontal="center" vertical="center"/>
    </xf>
    <xf numFmtId="0" fontId="13" fillId="3" borderId="0" xfId="0" applyFont="1" applyFill="1" applyAlignment="1">
      <alignment horizontal="center" vertical="center"/>
    </xf>
    <xf numFmtId="3" fontId="14" fillId="3" borderId="0" xfId="0" applyNumberFormat="1" applyFont="1" applyFill="1" applyAlignment="1">
      <alignment horizontal="center" vertical="center"/>
    </xf>
    <xf numFmtId="0" fontId="14" fillId="3" borderId="39" xfId="0" applyFont="1" applyFill="1" applyBorder="1" applyAlignment="1">
      <alignment horizontal="center" vertical="center"/>
    </xf>
    <xf numFmtId="0" fontId="34" fillId="3" borderId="30"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2" fillId="0" borderId="19" xfId="0" applyFont="1" applyBorder="1" applyAlignment="1">
      <alignment horizontal="center" vertical="center"/>
    </xf>
    <xf numFmtId="0" fontId="32" fillId="0" borderId="0" xfId="0" applyFont="1" applyAlignment="1">
      <alignment horizontal="center" vertical="center"/>
    </xf>
    <xf numFmtId="165" fontId="32" fillId="3" borderId="14" xfId="1" applyNumberFormat="1" applyFont="1" applyFill="1" applyBorder="1" applyAlignment="1">
      <alignment horizontal="center" vertical="center"/>
    </xf>
    <xf numFmtId="0" fontId="32" fillId="0" borderId="22" xfId="0" applyFont="1" applyBorder="1" applyAlignment="1">
      <alignment horizontal="center" vertical="center"/>
    </xf>
    <xf numFmtId="0" fontId="32" fillId="3" borderId="13" xfId="0" applyFont="1" applyFill="1" applyBorder="1" applyAlignment="1">
      <alignment horizontal="center" vertical="center"/>
    </xf>
    <xf numFmtId="0" fontId="35" fillId="3" borderId="13" xfId="0" applyFont="1" applyFill="1" applyBorder="1" applyAlignment="1">
      <alignment horizontal="center" vertical="center"/>
    </xf>
    <xf numFmtId="0" fontId="36" fillId="3" borderId="13" xfId="0" applyFont="1" applyFill="1" applyBorder="1" applyAlignment="1">
      <alignment horizontal="center" vertical="center"/>
    </xf>
    <xf numFmtId="0" fontId="36" fillId="3" borderId="28" xfId="0" applyFont="1" applyFill="1" applyBorder="1" applyAlignment="1">
      <alignment horizontal="center" vertical="center"/>
    </xf>
    <xf numFmtId="0" fontId="32" fillId="3" borderId="0" xfId="0" applyFont="1" applyFill="1" applyAlignment="1">
      <alignment vertical="center"/>
    </xf>
    <xf numFmtId="0" fontId="32" fillId="3" borderId="34" xfId="0" applyFont="1" applyFill="1" applyBorder="1" applyAlignment="1">
      <alignment vertical="center"/>
    </xf>
    <xf numFmtId="0" fontId="32" fillId="3" borderId="39" xfId="0" applyFont="1" applyFill="1" applyBorder="1" applyAlignment="1">
      <alignment vertical="center"/>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12" fillId="3" borderId="30"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30" fillId="3" borderId="30"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28" xfId="0" applyFont="1" applyFill="1" applyBorder="1" applyAlignment="1">
      <alignment horizontal="center" vertical="center"/>
    </xf>
    <xf numFmtId="0" fontId="19" fillId="8" borderId="55" xfId="0" applyFont="1" applyFill="1" applyBorder="1" applyAlignment="1">
      <alignment horizontal="center" vertical="center" wrapText="1"/>
    </xf>
    <xf numFmtId="0" fontId="32" fillId="0" borderId="32" xfId="0" applyFont="1" applyBorder="1" applyAlignment="1">
      <alignment horizontal="center" vertical="center"/>
    </xf>
    <xf numFmtId="0" fontId="12" fillId="3" borderId="2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0" xfId="0" applyFont="1" applyFill="1" applyBorder="1" applyAlignment="1">
      <alignment horizontal="center" vertical="center" wrapText="1"/>
    </xf>
    <xf numFmtId="3" fontId="14" fillId="3" borderId="39" xfId="0" applyNumberFormat="1" applyFont="1" applyFill="1" applyBorder="1" applyAlignment="1">
      <alignment horizontal="center" vertical="center"/>
    </xf>
    <xf numFmtId="0" fontId="4" fillId="3" borderId="54" xfId="0" applyFont="1" applyFill="1" applyBorder="1" applyAlignment="1">
      <alignment horizontal="center" vertical="center"/>
    </xf>
    <xf numFmtId="0" fontId="4" fillId="3" borderId="13" xfId="0" applyFont="1" applyFill="1" applyBorder="1" applyAlignment="1">
      <alignment horizontal="center" vertical="center"/>
    </xf>
    <xf numFmtId="164" fontId="4" fillId="3"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4" fillId="3" borderId="40" xfId="0" applyFont="1" applyFill="1" applyBorder="1" applyAlignment="1">
      <alignment horizontal="center" vertical="center"/>
    </xf>
    <xf numFmtId="0" fontId="21" fillId="12" borderId="18" xfId="0" applyFont="1" applyFill="1" applyBorder="1" applyAlignment="1">
      <alignment horizontal="center" vertical="center" wrapText="1"/>
    </xf>
    <xf numFmtId="0" fontId="21" fillId="12" borderId="19" xfId="0" applyFont="1" applyFill="1" applyBorder="1" applyAlignment="1">
      <alignment horizontal="center" vertical="center" wrapText="1"/>
    </xf>
    <xf numFmtId="0" fontId="21" fillId="12" borderId="22" xfId="0" applyFont="1" applyFill="1" applyBorder="1" applyAlignment="1">
      <alignment horizontal="center" wrapText="1"/>
    </xf>
    <xf numFmtId="0" fontId="0" fillId="6" borderId="4" xfId="0" applyFill="1" applyBorder="1" applyAlignment="1">
      <alignment horizontal="center"/>
    </xf>
    <xf numFmtId="0" fontId="0" fillId="6" borderId="4" xfId="0" applyFill="1" applyBorder="1" applyAlignment="1">
      <alignment horizontal="center" vertical="center"/>
    </xf>
    <xf numFmtId="0" fontId="0" fillId="15" borderId="4" xfId="0" applyFill="1" applyBorder="1" applyAlignment="1">
      <alignment horizontal="center" vertical="center"/>
    </xf>
    <xf numFmtId="0" fontId="0" fillId="7" borderId="4" xfId="0" applyFill="1" applyBorder="1" applyAlignment="1">
      <alignment horizontal="center"/>
    </xf>
    <xf numFmtId="0" fontId="0" fillId="7" borderId="4" xfId="0" applyFill="1" applyBorder="1" applyAlignment="1">
      <alignment horizontal="center" vertical="center" wrapText="1"/>
    </xf>
    <xf numFmtId="0" fontId="0" fillId="7" borderId="4" xfId="0" applyFill="1" applyBorder="1" applyAlignment="1">
      <alignment horizontal="center" vertical="center"/>
    </xf>
    <xf numFmtId="0" fontId="0" fillId="6" borderId="9" xfId="0" applyFill="1" applyBorder="1" applyAlignment="1">
      <alignment horizontal="center" vertical="center"/>
    </xf>
    <xf numFmtId="0" fontId="0" fillId="6" borderId="9" xfId="0" applyFill="1" applyBorder="1" applyAlignment="1">
      <alignment horizontal="center" vertical="center" wrapText="1"/>
    </xf>
    <xf numFmtId="0" fontId="0" fillId="0" borderId="101" xfId="0" applyBorder="1" applyAlignment="1">
      <alignment vertical="center"/>
    </xf>
    <xf numFmtId="0" fontId="0" fillId="15" borderId="9" xfId="0" applyFill="1" applyBorder="1" applyAlignment="1">
      <alignment horizontal="center" vertical="center" wrapText="1"/>
    </xf>
    <xf numFmtId="0" fontId="0" fillId="7" borderId="9" xfId="0" applyFill="1" applyBorder="1" applyAlignment="1">
      <alignment horizontal="center" vertical="center" wrapText="1"/>
    </xf>
    <xf numFmtId="0" fontId="0" fillId="0" borderId="93" xfId="0" applyBorder="1" applyAlignment="1">
      <alignment vertical="center"/>
    </xf>
    <xf numFmtId="0" fontId="0" fillId="7" borderId="9" xfId="0" applyFill="1" applyBorder="1" applyAlignment="1">
      <alignment horizontal="center" vertical="center"/>
    </xf>
    <xf numFmtId="0" fontId="33" fillId="13" borderId="3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8" xfId="0" applyFont="1" applyFill="1" applyBorder="1" applyAlignment="1">
      <alignment horizontal="center" vertical="center" wrapText="1"/>
    </xf>
    <xf numFmtId="164" fontId="12" fillId="0" borderId="54" xfId="0" applyNumberFormat="1" applyFont="1" applyBorder="1" applyAlignment="1">
      <alignment horizontal="center" vertical="center" wrapText="1"/>
    </xf>
    <xf numFmtId="164" fontId="12" fillId="0" borderId="13" xfId="0" applyNumberFormat="1" applyFont="1" applyBorder="1" applyAlignment="1">
      <alignment horizontal="center" vertical="center" wrapText="1"/>
    </xf>
    <xf numFmtId="164" fontId="12" fillId="0" borderId="40" xfId="0" applyNumberFormat="1" applyFont="1" applyBorder="1" applyAlignment="1">
      <alignment horizontal="center" vertical="center" wrapText="1"/>
    </xf>
    <xf numFmtId="164" fontId="18" fillId="3" borderId="0" xfId="0" applyNumberFormat="1" applyFont="1" applyFill="1" applyAlignment="1">
      <alignment horizontal="center" vertical="center" wrapText="1"/>
    </xf>
    <xf numFmtId="164" fontId="18" fillId="3" borderId="1" xfId="0" applyNumberFormat="1" applyFont="1" applyFill="1" applyBorder="1" applyAlignment="1">
      <alignment horizontal="center" vertical="center" wrapText="1"/>
    </xf>
    <xf numFmtId="1" fontId="18" fillId="5" borderId="10" xfId="0" applyNumberFormat="1" applyFont="1" applyFill="1" applyBorder="1" applyAlignment="1">
      <alignment horizontal="center" vertical="center" wrapText="1"/>
    </xf>
    <xf numFmtId="1" fontId="18" fillId="5" borderId="15" xfId="0" applyNumberFormat="1" applyFont="1" applyFill="1" applyBorder="1" applyAlignment="1">
      <alignment horizontal="center" vertical="center" wrapText="1"/>
    </xf>
    <xf numFmtId="164" fontId="18" fillId="3" borderId="81" xfId="0" applyNumberFormat="1" applyFont="1" applyFill="1" applyBorder="1" applyAlignment="1">
      <alignment horizontal="center" vertical="center" wrapText="1"/>
    </xf>
    <xf numFmtId="164" fontId="18" fillId="3" borderId="46" xfId="0" applyNumberFormat="1"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8" xfId="0" applyFont="1" applyFill="1" applyBorder="1" applyAlignment="1">
      <alignment horizontal="center" vertical="center" wrapText="1"/>
    </xf>
    <xf numFmtId="164" fontId="18" fillId="3" borderId="63" xfId="0" applyNumberFormat="1" applyFont="1" applyFill="1" applyBorder="1" applyAlignment="1">
      <alignment horizontal="center" vertical="center" wrapText="1"/>
    </xf>
    <xf numFmtId="164" fontId="18" fillId="3" borderId="47" xfId="0" applyNumberFormat="1" applyFont="1" applyFill="1" applyBorder="1" applyAlignment="1">
      <alignment horizontal="center" vertical="center" wrapText="1"/>
    </xf>
    <xf numFmtId="164" fontId="18" fillId="3" borderId="13" xfId="0" applyNumberFormat="1" applyFont="1" applyFill="1" applyBorder="1" applyAlignment="1">
      <alignment horizontal="center" vertical="center" wrapText="1"/>
    </xf>
    <xf numFmtId="1" fontId="20" fillId="5" borderId="10" xfId="0" applyNumberFormat="1" applyFont="1" applyFill="1" applyBorder="1" applyAlignment="1">
      <alignment horizontal="center" vertical="center" wrapText="1"/>
    </xf>
    <xf numFmtId="0" fontId="20" fillId="6" borderId="10" xfId="0" applyFont="1" applyFill="1" applyBorder="1" applyAlignment="1">
      <alignment horizontal="center" vertical="center" wrapText="1"/>
    </xf>
    <xf numFmtId="1" fontId="20" fillId="5" borderId="20" xfId="0" applyNumberFormat="1" applyFont="1" applyFill="1" applyBorder="1" applyAlignment="1">
      <alignment horizontal="center" vertical="center" wrapText="1"/>
    </xf>
    <xf numFmtId="1" fontId="20" fillId="5" borderId="15" xfId="0" applyNumberFormat="1" applyFont="1" applyFill="1" applyBorder="1" applyAlignment="1">
      <alignment horizontal="center" vertical="center" wrapText="1"/>
    </xf>
    <xf numFmtId="164" fontId="18" fillId="3" borderId="3" xfId="0" applyNumberFormat="1" applyFont="1" applyFill="1" applyBorder="1" applyAlignment="1">
      <alignment horizontal="center" vertical="center" wrapText="1"/>
    </xf>
    <xf numFmtId="0" fontId="29" fillId="6" borderId="30"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28" xfId="0" applyFont="1" applyFill="1" applyBorder="1" applyAlignment="1">
      <alignment horizontal="center" vertical="center"/>
    </xf>
    <xf numFmtId="0" fontId="22" fillId="6" borderId="10" xfId="0" applyFont="1" applyFill="1" applyBorder="1" applyAlignment="1">
      <alignment horizontal="center" vertical="center" wrapText="1"/>
    </xf>
    <xf numFmtId="0" fontId="22" fillId="6" borderId="15" xfId="0" applyFont="1" applyFill="1" applyBorder="1" applyAlignment="1">
      <alignment horizontal="center" vertical="center" wrapText="1"/>
    </xf>
    <xf numFmtId="1" fontId="18" fillId="5" borderId="20" xfId="0" applyNumberFormat="1"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28" xfId="0" applyFont="1" applyFill="1" applyBorder="1" applyAlignment="1">
      <alignment horizontal="center" vertical="center" wrapText="1"/>
    </xf>
    <xf numFmtId="0" fontId="33" fillId="3" borderId="54"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0" fillId="6" borderId="30"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28" xfId="0" applyFont="1" applyFill="1" applyBorder="1" applyAlignment="1">
      <alignment horizontal="center" vertical="center"/>
    </xf>
    <xf numFmtId="0" fontId="22" fillId="6" borderId="20" xfId="0" applyFont="1" applyFill="1" applyBorder="1" applyAlignment="1">
      <alignment horizontal="center" vertical="center" wrapText="1"/>
    </xf>
    <xf numFmtId="0" fontId="18" fillId="6" borderId="10" xfId="0" applyFont="1" applyFill="1" applyBorder="1" applyAlignment="1">
      <alignment horizontal="center" vertical="center"/>
    </xf>
    <xf numFmtId="164" fontId="22" fillId="9" borderId="45" xfId="0" applyNumberFormat="1" applyFont="1" applyFill="1" applyBorder="1" applyAlignment="1">
      <alignment horizontal="center" vertical="center" wrapText="1"/>
    </xf>
    <xf numFmtId="164" fontId="22" fillId="9" borderId="47" xfId="0" applyNumberFormat="1" applyFont="1" applyFill="1" applyBorder="1" applyAlignment="1">
      <alignment horizontal="center" vertical="center" wrapText="1"/>
    </xf>
    <xf numFmtId="164" fontId="34" fillId="3" borderId="30" xfId="0" applyNumberFormat="1" applyFont="1" applyFill="1" applyBorder="1" applyAlignment="1">
      <alignment horizontal="center" vertical="center" wrapText="1"/>
    </xf>
    <xf numFmtId="164" fontId="34" fillId="3" borderId="14" xfId="0" applyNumberFormat="1" applyFont="1" applyFill="1" applyBorder="1" applyAlignment="1">
      <alignment horizontal="center" vertical="center"/>
    </xf>
    <xf numFmtId="164" fontId="34" fillId="3" borderId="28" xfId="0" applyNumberFormat="1" applyFont="1" applyFill="1" applyBorder="1" applyAlignment="1">
      <alignment horizontal="center" vertical="center"/>
    </xf>
    <xf numFmtId="3" fontId="31" fillId="5" borderId="48" xfId="0" applyNumberFormat="1" applyFont="1" applyFill="1" applyBorder="1" applyAlignment="1">
      <alignment horizontal="center" vertical="center"/>
    </xf>
    <xf numFmtId="3" fontId="31" fillId="5" borderId="27" xfId="0" applyNumberFormat="1" applyFont="1" applyFill="1" applyBorder="1" applyAlignment="1">
      <alignment horizontal="center" vertical="center"/>
    </xf>
    <xf numFmtId="3" fontId="31" fillId="5" borderId="34" xfId="0" applyNumberFormat="1" applyFont="1" applyFill="1" applyBorder="1" applyAlignment="1">
      <alignment horizontal="center" vertical="center"/>
    </xf>
    <xf numFmtId="3" fontId="31" fillId="5" borderId="54" xfId="0" applyNumberFormat="1" applyFont="1" applyFill="1" applyBorder="1" applyAlignment="1">
      <alignment horizontal="center" vertical="center"/>
    </xf>
    <xf numFmtId="3" fontId="31" fillId="5" borderId="13" xfId="0" applyNumberFormat="1" applyFont="1" applyFill="1" applyBorder="1" applyAlignment="1">
      <alignment horizontal="center" vertical="center"/>
    </xf>
    <xf numFmtId="3" fontId="31" fillId="5" borderId="40" xfId="0" applyNumberFormat="1" applyFont="1" applyFill="1" applyBorder="1" applyAlignment="1">
      <alignment horizontal="center" vertical="center"/>
    </xf>
    <xf numFmtId="3" fontId="31" fillId="11" borderId="48" xfId="0" applyNumberFormat="1" applyFont="1" applyFill="1" applyBorder="1" applyAlignment="1">
      <alignment horizontal="center" vertical="center"/>
    </xf>
    <xf numFmtId="3" fontId="31" fillId="11" borderId="27" xfId="0" applyNumberFormat="1" applyFont="1" applyFill="1" applyBorder="1" applyAlignment="1">
      <alignment horizontal="center" vertical="center"/>
    </xf>
    <xf numFmtId="3" fontId="31" fillId="11" borderId="34" xfId="0" applyNumberFormat="1" applyFont="1" applyFill="1" applyBorder="1" applyAlignment="1">
      <alignment horizontal="center" vertical="center"/>
    </xf>
    <xf numFmtId="3" fontId="31" fillId="11" borderId="54" xfId="0" applyNumberFormat="1" applyFont="1" applyFill="1" applyBorder="1" applyAlignment="1">
      <alignment horizontal="center" vertical="center"/>
    </xf>
    <xf numFmtId="3" fontId="31" fillId="11" borderId="13" xfId="0" applyNumberFormat="1" applyFont="1" applyFill="1" applyBorder="1" applyAlignment="1">
      <alignment horizontal="center" vertical="center"/>
    </xf>
    <xf numFmtId="3" fontId="31" fillId="11" borderId="40" xfId="0" applyNumberFormat="1" applyFont="1" applyFill="1" applyBorder="1" applyAlignment="1">
      <alignment horizontal="center" vertical="center"/>
    </xf>
    <xf numFmtId="165" fontId="32" fillId="3" borderId="48" xfId="1" applyNumberFormat="1" applyFont="1" applyFill="1" applyBorder="1" applyAlignment="1">
      <alignment horizontal="center" vertical="center"/>
    </xf>
    <xf numFmtId="165" fontId="32" fillId="3" borderId="27" xfId="1" applyNumberFormat="1" applyFont="1" applyFill="1" applyBorder="1" applyAlignment="1">
      <alignment horizontal="center" vertical="center"/>
    </xf>
    <xf numFmtId="165" fontId="32" fillId="3" borderId="34" xfId="1" applyNumberFormat="1" applyFont="1" applyFill="1" applyBorder="1" applyAlignment="1">
      <alignment horizontal="center" vertical="center"/>
    </xf>
    <xf numFmtId="165" fontId="32" fillId="3" borderId="54" xfId="1" applyNumberFormat="1" applyFont="1" applyFill="1" applyBorder="1" applyAlignment="1">
      <alignment horizontal="center" vertical="center"/>
    </xf>
    <xf numFmtId="165" fontId="32" fillId="3" borderId="13" xfId="1" applyNumberFormat="1" applyFont="1" applyFill="1" applyBorder="1" applyAlignment="1">
      <alignment horizontal="center" vertical="center"/>
    </xf>
    <xf numFmtId="165" fontId="32" fillId="3" borderId="40" xfId="1" applyNumberFormat="1" applyFont="1" applyFill="1" applyBorder="1" applyAlignment="1">
      <alignment horizontal="center" vertical="center"/>
    </xf>
    <xf numFmtId="0" fontId="35" fillId="7" borderId="48" xfId="0" applyFont="1" applyFill="1" applyBorder="1" applyAlignment="1">
      <alignment horizontal="center" vertical="center"/>
    </xf>
    <xf numFmtId="0" fontId="35" fillId="7" borderId="27" xfId="0" applyFont="1" applyFill="1" applyBorder="1" applyAlignment="1">
      <alignment horizontal="center" vertical="center"/>
    </xf>
    <xf numFmtId="0" fontId="35" fillId="7" borderId="34" xfId="0" applyFont="1" applyFill="1" applyBorder="1" applyAlignment="1">
      <alignment horizontal="center" vertical="center"/>
    </xf>
    <xf numFmtId="0" fontId="35" fillId="7" borderId="54" xfId="0" applyFont="1" applyFill="1" applyBorder="1" applyAlignment="1">
      <alignment horizontal="center" vertical="center"/>
    </xf>
    <xf numFmtId="0" fontId="35" fillId="7" borderId="13" xfId="0" applyFont="1" applyFill="1" applyBorder="1" applyAlignment="1">
      <alignment horizontal="center" vertical="center"/>
    </xf>
    <xf numFmtId="0" fontId="35" fillId="7" borderId="40" xfId="0" applyFont="1" applyFill="1" applyBorder="1" applyAlignment="1">
      <alignment horizontal="center" vertical="center"/>
    </xf>
    <xf numFmtId="0" fontId="36" fillId="14" borderId="48" xfId="0" applyFont="1" applyFill="1" applyBorder="1" applyAlignment="1">
      <alignment horizontal="center" vertical="center"/>
    </xf>
    <xf numFmtId="0" fontId="36" fillId="14" borderId="27" xfId="0" applyFont="1" applyFill="1" applyBorder="1" applyAlignment="1">
      <alignment horizontal="center" vertical="center"/>
    </xf>
    <xf numFmtId="0" fontId="36" fillId="14" borderId="34" xfId="0" applyFont="1" applyFill="1" applyBorder="1" applyAlignment="1">
      <alignment horizontal="center" vertical="center"/>
    </xf>
    <xf numFmtId="0" fontId="36" fillId="14" borderId="54" xfId="0" applyFont="1" applyFill="1" applyBorder="1" applyAlignment="1">
      <alignment horizontal="center" vertical="center"/>
    </xf>
    <xf numFmtId="0" fontId="36" fillId="14" borderId="13" xfId="0" applyFont="1" applyFill="1" applyBorder="1" applyAlignment="1">
      <alignment horizontal="center" vertical="center"/>
    </xf>
    <xf numFmtId="0" fontId="36" fillId="14" borderId="40" xfId="0" applyFont="1" applyFill="1" applyBorder="1" applyAlignment="1">
      <alignment horizontal="center" vertical="center"/>
    </xf>
    <xf numFmtId="0" fontId="32" fillId="0" borderId="19" xfId="0" applyFont="1" applyBorder="1" applyAlignment="1">
      <alignment horizontal="center" vertical="center"/>
    </xf>
    <xf numFmtId="0" fontId="32" fillId="0" borderId="22" xfId="0" applyFont="1" applyBorder="1" applyAlignment="1">
      <alignment horizontal="center" vertical="center"/>
    </xf>
    <xf numFmtId="0" fontId="20" fillId="6" borderId="20" xfId="0" applyFont="1" applyFill="1" applyBorder="1" applyAlignment="1">
      <alignment horizontal="center" vertical="center" wrapText="1"/>
    </xf>
    <xf numFmtId="0" fontId="20" fillId="6" borderId="15" xfId="0" applyFont="1" applyFill="1" applyBorder="1" applyAlignment="1">
      <alignment horizontal="center" vertical="center" wrapText="1"/>
    </xf>
    <xf numFmtId="164" fontId="20" fillId="3" borderId="0" xfId="0" applyNumberFormat="1" applyFont="1" applyFill="1" applyAlignment="1">
      <alignment horizontal="center" vertical="center" wrapText="1"/>
    </xf>
    <xf numFmtId="164" fontId="20" fillId="3" borderId="13" xfId="0" applyNumberFormat="1" applyFont="1" applyFill="1" applyBorder="1" applyAlignment="1">
      <alignment horizontal="center" vertical="center" wrapText="1"/>
    </xf>
    <xf numFmtId="164" fontId="20" fillId="3" borderId="45" xfId="0" applyNumberFormat="1" applyFont="1" applyFill="1" applyBorder="1" applyAlignment="1">
      <alignment horizontal="center" vertical="center" wrapText="1"/>
    </xf>
    <xf numFmtId="164" fontId="20" fillId="3" borderId="47" xfId="0" applyNumberFormat="1" applyFont="1" applyFill="1" applyBorder="1" applyAlignment="1">
      <alignment horizontal="center" vertical="center" wrapText="1"/>
    </xf>
    <xf numFmtId="0" fontId="14" fillId="14" borderId="70" xfId="0" applyFont="1" applyFill="1" applyBorder="1" applyAlignment="1">
      <alignment horizontal="center" vertical="center" wrapText="1"/>
    </xf>
    <xf numFmtId="0" fontId="14" fillId="14" borderId="71" xfId="0" applyFont="1" applyFill="1" applyBorder="1" applyAlignment="1">
      <alignment horizontal="center" vertical="center" wrapText="1"/>
    </xf>
    <xf numFmtId="0" fontId="12" fillId="5" borderId="48"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54" xfId="0" applyFont="1" applyFill="1" applyBorder="1" applyAlignment="1">
      <alignment horizontal="center" vertical="center"/>
    </xf>
    <xf numFmtId="0" fontId="12" fillId="5" borderId="40" xfId="0" applyFont="1" applyFill="1" applyBorder="1" applyAlignment="1">
      <alignment horizontal="center" vertical="center"/>
    </xf>
    <xf numFmtId="0" fontId="12" fillId="6" borderId="48"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54" xfId="0" applyFont="1" applyFill="1" applyBorder="1" applyAlignment="1">
      <alignment horizontal="center" vertical="center"/>
    </xf>
    <xf numFmtId="0" fontId="12" fillId="6" borderId="40" xfId="0" applyFont="1" applyFill="1" applyBorder="1" applyAlignment="1">
      <alignment horizontal="center" vertical="center"/>
    </xf>
    <xf numFmtId="164" fontId="12" fillId="0" borderId="48" xfId="0" applyNumberFormat="1" applyFont="1" applyBorder="1" applyAlignment="1">
      <alignment horizontal="center" vertical="center"/>
    </xf>
    <xf numFmtId="164" fontId="12" fillId="0" borderId="27" xfId="0" applyNumberFormat="1" applyFont="1" applyBorder="1" applyAlignment="1">
      <alignment horizontal="center" vertical="center"/>
    </xf>
    <xf numFmtId="164" fontId="12" fillId="0" borderId="34" xfId="0" applyNumberFormat="1" applyFont="1" applyBorder="1" applyAlignment="1">
      <alignment horizontal="center" vertical="center"/>
    </xf>
    <xf numFmtId="164" fontId="12" fillId="0" borderId="54" xfId="0" applyNumberFormat="1" applyFont="1" applyBorder="1" applyAlignment="1">
      <alignment horizontal="center" vertical="center"/>
    </xf>
    <xf numFmtId="164" fontId="12" fillId="0" borderId="13" xfId="0" applyNumberFormat="1" applyFont="1" applyBorder="1" applyAlignment="1">
      <alignment horizontal="center" vertical="center"/>
    </xf>
    <xf numFmtId="164" fontId="12" fillId="0" borderId="40" xfId="0" applyNumberFormat="1" applyFont="1" applyBorder="1" applyAlignment="1">
      <alignment horizontal="center" vertical="center"/>
    </xf>
    <xf numFmtId="0" fontId="15" fillId="0" borderId="0" xfId="0" applyFont="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49" xfId="0" applyFont="1" applyBorder="1" applyAlignment="1">
      <alignment horizontal="center" vertical="center"/>
    </xf>
    <xf numFmtId="1" fontId="29" fillId="5" borderId="30" xfId="0" applyNumberFormat="1" applyFont="1" applyFill="1" applyBorder="1" applyAlignment="1">
      <alignment horizontal="center" vertical="center"/>
    </xf>
    <xf numFmtId="1" fontId="29" fillId="5" borderId="14" xfId="0" applyNumberFormat="1" applyFont="1" applyFill="1" applyBorder="1" applyAlignment="1">
      <alignment horizontal="center" vertical="center"/>
    </xf>
    <xf numFmtId="1" fontId="29" fillId="5" borderId="28" xfId="0" applyNumberFormat="1" applyFont="1" applyFill="1" applyBorder="1" applyAlignment="1">
      <alignment horizontal="center" vertical="center"/>
    </xf>
    <xf numFmtId="165" fontId="32" fillId="3" borderId="30" xfId="1" applyNumberFormat="1" applyFont="1" applyFill="1" applyBorder="1" applyAlignment="1">
      <alignment horizontal="center" vertical="center"/>
    </xf>
    <xf numFmtId="165" fontId="32" fillId="3" borderId="14" xfId="1" applyNumberFormat="1" applyFont="1" applyFill="1" applyBorder="1" applyAlignment="1">
      <alignment horizontal="center" vertical="center"/>
    </xf>
    <xf numFmtId="165" fontId="32" fillId="3" borderId="28" xfId="1" applyNumberFormat="1" applyFont="1" applyFill="1" applyBorder="1" applyAlignment="1">
      <alignment horizontal="center" vertical="center"/>
    </xf>
    <xf numFmtId="0" fontId="22" fillId="6" borderId="10" xfId="0" applyFont="1" applyFill="1" applyBorder="1" applyAlignment="1">
      <alignment horizontal="center" vertical="center"/>
    </xf>
    <xf numFmtId="0" fontId="22" fillId="6" borderId="15" xfId="0" applyFont="1" applyFill="1" applyBorder="1" applyAlignment="1">
      <alignment horizontal="center" vertical="center"/>
    </xf>
    <xf numFmtId="1" fontId="22" fillId="5" borderId="99" xfId="0" applyNumberFormat="1" applyFont="1" applyFill="1" applyBorder="1" applyAlignment="1">
      <alignment horizontal="center" vertical="center" wrapText="1"/>
    </xf>
    <xf numFmtId="1" fontId="22" fillId="5" borderId="100" xfId="0" applyNumberFormat="1" applyFont="1" applyFill="1" applyBorder="1" applyAlignment="1">
      <alignment horizontal="center" vertical="center" wrapText="1"/>
    </xf>
    <xf numFmtId="1" fontId="22" fillId="5" borderId="10" xfId="0" applyNumberFormat="1" applyFont="1" applyFill="1" applyBorder="1" applyAlignment="1">
      <alignment horizontal="center" vertical="center" wrapText="1"/>
    </xf>
    <xf numFmtId="1" fontId="22" fillId="5" borderId="15" xfId="0" applyNumberFormat="1" applyFont="1" applyFill="1" applyBorder="1" applyAlignment="1">
      <alignment horizontal="center" vertical="center" wrapText="1"/>
    </xf>
    <xf numFmtId="0" fontId="22" fillId="9" borderId="45" xfId="0" applyFont="1" applyFill="1" applyBorder="1" applyAlignment="1">
      <alignment horizontal="center" vertical="center" wrapText="1"/>
    </xf>
    <xf numFmtId="0" fontId="22" fillId="9" borderId="4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0" fillId="12" borderId="69" xfId="0" applyFont="1" applyFill="1" applyBorder="1" applyAlignment="1">
      <alignment horizontal="center" vertical="center" wrapText="1"/>
    </xf>
    <xf numFmtId="0" fontId="10" fillId="12" borderId="70" xfId="0" applyFont="1" applyFill="1" applyBorder="1" applyAlignment="1">
      <alignment horizontal="center" vertical="center" wrapText="1"/>
    </xf>
    <xf numFmtId="0" fontId="10" fillId="12" borderId="71" xfId="0" applyFont="1" applyFill="1" applyBorder="1" applyAlignment="1">
      <alignment horizontal="center" vertical="center" wrapText="1"/>
    </xf>
    <xf numFmtId="164" fontId="22" fillId="3" borderId="0" xfId="0" applyNumberFormat="1" applyFont="1" applyFill="1" applyAlignment="1">
      <alignment horizontal="center" vertical="center" wrapText="1"/>
    </xf>
    <xf numFmtId="164" fontId="22" fillId="3" borderId="13" xfId="0" applyNumberFormat="1" applyFont="1" applyFill="1" applyBorder="1" applyAlignment="1">
      <alignment horizontal="center" vertical="center" wrapText="1"/>
    </xf>
    <xf numFmtId="1" fontId="22" fillId="5" borderId="20" xfId="0" applyNumberFormat="1" applyFont="1" applyFill="1" applyBorder="1" applyAlignment="1">
      <alignment horizontal="center" vertical="center" wrapText="1"/>
    </xf>
    <xf numFmtId="1" fontId="22" fillId="5" borderId="42" xfId="0" applyNumberFormat="1" applyFont="1" applyFill="1" applyBorder="1" applyAlignment="1">
      <alignment horizontal="center" vertical="center" wrapText="1"/>
    </xf>
    <xf numFmtId="1" fontId="22" fillId="5" borderId="16" xfId="0" applyNumberFormat="1"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50" xfId="0" applyFont="1" applyFill="1" applyBorder="1" applyAlignment="1">
      <alignment horizontal="center" vertical="center" wrapText="1"/>
    </xf>
    <xf numFmtId="1" fontId="29" fillId="5" borderId="58" xfId="0" applyNumberFormat="1" applyFont="1" applyFill="1" applyBorder="1" applyAlignment="1">
      <alignment horizontal="center" vertical="center"/>
    </xf>
    <xf numFmtId="1" fontId="29" fillId="5" borderId="41" xfId="0" applyNumberFormat="1" applyFont="1" applyFill="1" applyBorder="1" applyAlignment="1">
      <alignment horizontal="center" vertical="center"/>
    </xf>
    <xf numFmtId="1" fontId="29" fillId="5" borderId="59" xfId="0" applyNumberFormat="1" applyFont="1" applyFill="1" applyBorder="1" applyAlignment="1">
      <alignment horizontal="center" vertical="center"/>
    </xf>
    <xf numFmtId="165" fontId="32" fillId="3" borderId="58" xfId="1" applyNumberFormat="1" applyFont="1" applyFill="1" applyBorder="1" applyAlignment="1">
      <alignment horizontal="center" vertical="center"/>
    </xf>
    <xf numFmtId="165" fontId="32" fillId="3" borderId="41" xfId="1" applyNumberFormat="1" applyFont="1" applyFill="1" applyBorder="1" applyAlignment="1">
      <alignment horizontal="center" vertical="center"/>
    </xf>
    <xf numFmtId="165" fontId="32" fillId="3" borderId="59" xfId="1" applyNumberFormat="1" applyFont="1" applyFill="1" applyBorder="1" applyAlignment="1">
      <alignment horizontal="center" vertical="center"/>
    </xf>
    <xf numFmtId="0" fontId="34" fillId="3" borderId="5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3"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2" borderId="68"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5" fillId="0" borderId="69" xfId="0" applyFont="1" applyBorder="1" applyAlignment="1">
      <alignment horizontal="center" vertical="center" wrapText="1"/>
    </xf>
    <xf numFmtId="0" fontId="15" fillId="0" borderId="71" xfId="0" applyFont="1" applyBorder="1" applyAlignment="1">
      <alignment horizontal="center" vertical="center"/>
    </xf>
    <xf numFmtId="164" fontId="15" fillId="0" borderId="73" xfId="0" applyNumberFormat="1" applyFont="1" applyBorder="1" applyAlignment="1">
      <alignment horizontal="center" vertical="center" wrapText="1"/>
    </xf>
    <xf numFmtId="164" fontId="15" fillId="0" borderId="70" xfId="0" applyNumberFormat="1" applyFont="1" applyBorder="1" applyAlignment="1">
      <alignment horizontal="center" vertical="center" wrapText="1"/>
    </xf>
    <xf numFmtId="164" fontId="15" fillId="0" borderId="71" xfId="0" applyNumberFormat="1" applyFont="1" applyBorder="1" applyAlignment="1">
      <alignment horizontal="center" vertical="center" wrapText="1"/>
    </xf>
    <xf numFmtId="0" fontId="15" fillId="0" borderId="73"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45" xfId="0" applyFont="1" applyBorder="1" applyAlignment="1">
      <alignment horizontal="center" vertical="center"/>
    </xf>
    <xf numFmtId="0" fontId="15" fillId="0" borderId="47" xfId="0" applyFont="1" applyBorder="1" applyAlignment="1">
      <alignment horizontal="center" vertical="center"/>
    </xf>
    <xf numFmtId="0" fontId="12" fillId="0" borderId="3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8" xfId="0" applyFont="1" applyBorder="1" applyAlignment="1">
      <alignment horizontal="center" vertical="center" wrapText="1"/>
    </xf>
    <xf numFmtId="0" fontId="22" fillId="6" borderId="20"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15"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15" xfId="0" applyFont="1" applyFill="1" applyBorder="1" applyAlignment="1">
      <alignment horizontal="center" vertical="center"/>
    </xf>
    <xf numFmtId="164" fontId="22" fillId="9" borderId="35" xfId="0" applyNumberFormat="1" applyFont="1" applyFill="1" applyBorder="1" applyAlignment="1">
      <alignment horizontal="center" vertical="center" wrapText="1"/>
    </xf>
    <xf numFmtId="164" fontId="22" fillId="9" borderId="36" xfId="0" applyNumberFormat="1" applyFont="1" applyFill="1" applyBorder="1" applyAlignment="1">
      <alignment horizontal="center" vertical="center" wrapText="1"/>
    </xf>
    <xf numFmtId="1" fontId="22" fillId="6" borderId="20" xfId="0" applyNumberFormat="1" applyFont="1" applyFill="1" applyBorder="1" applyAlignment="1">
      <alignment horizontal="center" vertical="center" wrapText="1"/>
    </xf>
    <xf numFmtId="1" fontId="22" fillId="6" borderId="15" xfId="0" applyNumberFormat="1"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5" fillId="4" borderId="30"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28" xfId="0" applyFont="1" applyFill="1" applyBorder="1" applyAlignment="1">
      <alignment horizontal="center" vertical="center"/>
    </xf>
    <xf numFmtId="1" fontId="30" fillId="5" borderId="30" xfId="0" applyNumberFormat="1" applyFont="1" applyFill="1" applyBorder="1" applyAlignment="1">
      <alignment horizontal="center" vertical="center"/>
    </xf>
    <xf numFmtId="1" fontId="30" fillId="5" borderId="14" xfId="0" applyNumberFormat="1" applyFont="1" applyFill="1" applyBorder="1" applyAlignment="1">
      <alignment horizontal="center" vertical="center"/>
    </xf>
    <xf numFmtId="1" fontId="30" fillId="5" borderId="28" xfId="0" applyNumberFormat="1" applyFont="1" applyFill="1" applyBorder="1" applyAlignment="1">
      <alignment horizontal="center" vertical="center"/>
    </xf>
    <xf numFmtId="165" fontId="33" fillId="3" borderId="30" xfId="1" applyNumberFormat="1" applyFont="1" applyFill="1" applyBorder="1" applyAlignment="1">
      <alignment horizontal="center" vertical="center"/>
    </xf>
    <xf numFmtId="165" fontId="33" fillId="3" borderId="14" xfId="1" applyNumberFormat="1" applyFont="1" applyFill="1" applyBorder="1" applyAlignment="1">
      <alignment horizontal="center" vertical="center"/>
    </xf>
    <xf numFmtId="165" fontId="33" fillId="3" borderId="28" xfId="1" applyNumberFormat="1" applyFont="1" applyFill="1" applyBorder="1" applyAlignment="1">
      <alignment horizontal="center" vertical="center"/>
    </xf>
    <xf numFmtId="1" fontId="29" fillId="5" borderId="51" xfId="0" applyNumberFormat="1" applyFont="1" applyFill="1" applyBorder="1" applyAlignment="1">
      <alignment horizontal="center" vertical="center"/>
    </xf>
    <xf numFmtId="1" fontId="29" fillId="5" borderId="2" xfId="0" applyNumberFormat="1" applyFont="1" applyFill="1" applyBorder="1" applyAlignment="1">
      <alignment horizontal="center" vertical="center"/>
    </xf>
    <xf numFmtId="1" fontId="29" fillId="5" borderId="50" xfId="0" applyNumberFormat="1" applyFont="1" applyFill="1" applyBorder="1" applyAlignment="1">
      <alignment horizontal="center" vertical="center"/>
    </xf>
    <xf numFmtId="0" fontId="29" fillId="6" borderId="57" xfId="0" applyFont="1" applyFill="1" applyBorder="1" applyAlignment="1">
      <alignment horizontal="center" vertical="center"/>
    </xf>
    <xf numFmtId="0" fontId="29" fillId="6" borderId="55" xfId="0" applyFont="1" applyFill="1" applyBorder="1" applyAlignment="1">
      <alignment horizontal="center" vertical="center"/>
    </xf>
    <xf numFmtId="0" fontId="29" fillId="6" borderId="56" xfId="0" applyFont="1" applyFill="1" applyBorder="1" applyAlignment="1">
      <alignment horizontal="center" vertical="center"/>
    </xf>
    <xf numFmtId="165" fontId="32" fillId="3" borderId="52" xfId="1" applyNumberFormat="1" applyFont="1" applyFill="1" applyBorder="1" applyAlignment="1">
      <alignment horizontal="center" vertical="center"/>
    </xf>
    <xf numFmtId="165" fontId="32" fillId="3" borderId="1" xfId="1" applyNumberFormat="1" applyFont="1" applyFill="1" applyBorder="1" applyAlignment="1">
      <alignment horizontal="center" vertical="center"/>
    </xf>
    <xf numFmtId="165" fontId="32" fillId="3" borderId="53" xfId="1" applyNumberFormat="1" applyFont="1" applyFill="1" applyBorder="1" applyAlignment="1">
      <alignment horizontal="center" vertical="center"/>
    </xf>
    <xf numFmtId="3" fontId="12" fillId="6" borderId="48" xfId="0" applyNumberFormat="1" applyFont="1" applyFill="1" applyBorder="1" applyAlignment="1">
      <alignment horizontal="center" vertical="center"/>
    </xf>
    <xf numFmtId="3" fontId="12" fillId="6" borderId="34" xfId="0" applyNumberFormat="1" applyFont="1" applyFill="1" applyBorder="1" applyAlignment="1">
      <alignment horizontal="center" vertical="center"/>
    </xf>
    <xf numFmtId="3" fontId="12" fillId="6" borderId="54" xfId="0" applyNumberFormat="1" applyFont="1" applyFill="1" applyBorder="1" applyAlignment="1">
      <alignment horizontal="center" vertical="center"/>
    </xf>
    <xf numFmtId="3" fontId="12" fillId="6" borderId="40" xfId="0" applyNumberFormat="1" applyFont="1" applyFill="1" applyBorder="1" applyAlignment="1">
      <alignment horizontal="center" vertical="center"/>
    </xf>
    <xf numFmtId="0" fontId="10" fillId="3" borderId="3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8" xfId="0" applyFont="1" applyFill="1" applyBorder="1" applyAlignment="1">
      <alignment horizontal="center" vertical="center"/>
    </xf>
    <xf numFmtId="164" fontId="20" fillId="3" borderId="27" xfId="0" applyNumberFormat="1" applyFont="1" applyFill="1" applyBorder="1" applyAlignment="1">
      <alignment horizontal="center" vertical="center" wrapText="1"/>
    </xf>
    <xf numFmtId="1" fontId="18" fillId="5" borderId="8" xfId="0" applyNumberFormat="1" applyFont="1" applyFill="1" applyBorder="1" applyAlignment="1">
      <alignment horizontal="center" vertical="center" wrapText="1"/>
    </xf>
    <xf numFmtId="1" fontId="18" fillId="5" borderId="9" xfId="0" applyNumberFormat="1" applyFont="1" applyFill="1" applyBorder="1" applyAlignment="1">
      <alignment horizontal="center" vertical="center" wrapText="1"/>
    </xf>
    <xf numFmtId="0" fontId="18" fillId="6" borderId="9" xfId="0" applyFont="1" applyFill="1" applyBorder="1" applyAlignment="1">
      <alignment horizontal="center" vertical="center" wrapText="1"/>
    </xf>
    <xf numFmtId="3" fontId="14" fillId="14" borderId="48" xfId="0" applyNumberFormat="1" applyFont="1" applyFill="1" applyBorder="1" applyAlignment="1">
      <alignment horizontal="center" vertical="center"/>
    </xf>
    <xf numFmtId="3" fontId="14" fillId="14" borderId="34" xfId="0" applyNumberFormat="1" applyFont="1" applyFill="1" applyBorder="1" applyAlignment="1">
      <alignment horizontal="center" vertical="center"/>
    </xf>
    <xf numFmtId="3" fontId="14" fillId="14" borderId="54" xfId="0" applyNumberFormat="1" applyFont="1" applyFill="1" applyBorder="1" applyAlignment="1">
      <alignment horizontal="center" vertical="center"/>
    </xf>
    <xf numFmtId="3" fontId="14" fillId="14" borderId="40" xfId="0" applyNumberFormat="1" applyFont="1" applyFill="1" applyBorder="1" applyAlignment="1">
      <alignment horizontal="center" vertical="center"/>
    </xf>
    <xf numFmtId="1" fontId="29" fillId="5" borderId="54" xfId="0" applyNumberFormat="1" applyFont="1" applyFill="1" applyBorder="1" applyAlignment="1">
      <alignment horizontal="center" vertical="center"/>
    </xf>
    <xf numFmtId="1" fontId="29" fillId="5" borderId="13" xfId="0" applyNumberFormat="1" applyFont="1" applyFill="1" applyBorder="1" applyAlignment="1">
      <alignment horizontal="center" vertical="center"/>
    </xf>
    <xf numFmtId="1" fontId="29" fillId="5" borderId="40" xfId="0" applyNumberFormat="1" applyFont="1" applyFill="1" applyBorder="1" applyAlignment="1">
      <alignment horizontal="center" vertical="center"/>
    </xf>
    <xf numFmtId="0" fontId="29" fillId="6" borderId="58" xfId="0" applyFont="1" applyFill="1" applyBorder="1" applyAlignment="1">
      <alignment horizontal="center" vertical="center"/>
    </xf>
    <xf numFmtId="0" fontId="29" fillId="6" borderId="41" xfId="0" applyFont="1" applyFill="1" applyBorder="1" applyAlignment="1">
      <alignment horizontal="center" vertical="center"/>
    </xf>
    <xf numFmtId="0" fontId="29" fillId="6" borderId="59" xfId="0" applyFont="1" applyFill="1" applyBorder="1" applyAlignment="1">
      <alignment horizontal="center" vertical="center"/>
    </xf>
    <xf numFmtId="0" fontId="35" fillId="4" borderId="51"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50" xfId="0" applyFont="1" applyFill="1" applyBorder="1" applyAlignment="1">
      <alignment horizontal="center" vertical="center"/>
    </xf>
    <xf numFmtId="0" fontId="35" fillId="4" borderId="54" xfId="0" applyFont="1" applyFill="1" applyBorder="1" applyAlignment="1">
      <alignment horizontal="center" vertical="center"/>
    </xf>
    <xf numFmtId="0" fontId="35" fillId="4" borderId="13" xfId="0" applyFont="1" applyFill="1" applyBorder="1" applyAlignment="1">
      <alignment horizontal="center" vertical="center"/>
    </xf>
    <xf numFmtId="0" fontId="35" fillId="4" borderId="40" xfId="0" applyFont="1" applyFill="1" applyBorder="1" applyAlignment="1">
      <alignment horizontal="center" vertical="center"/>
    </xf>
    <xf numFmtId="164" fontId="20" fillId="3" borderId="1" xfId="0" applyNumberFormat="1" applyFont="1" applyFill="1" applyBorder="1" applyAlignment="1">
      <alignment horizontal="center" vertical="center" wrapText="1"/>
    </xf>
    <xf numFmtId="1" fontId="29" fillId="5" borderId="57" xfId="0" applyNumberFormat="1" applyFont="1" applyFill="1" applyBorder="1" applyAlignment="1">
      <alignment horizontal="center" vertical="center"/>
    </xf>
    <xf numFmtId="1" fontId="29" fillId="5" borderId="55" xfId="0" applyNumberFormat="1" applyFont="1" applyFill="1" applyBorder="1" applyAlignment="1">
      <alignment horizontal="center" vertical="center"/>
    </xf>
    <xf numFmtId="1" fontId="29" fillId="5" borderId="56" xfId="0" applyNumberFormat="1" applyFont="1" applyFill="1" applyBorder="1" applyAlignment="1">
      <alignment horizontal="center" vertical="center"/>
    </xf>
    <xf numFmtId="164" fontId="18" fillId="3" borderId="27" xfId="0" applyNumberFormat="1" applyFont="1" applyFill="1" applyBorder="1" applyAlignment="1">
      <alignment horizontal="center" vertical="center" wrapText="1"/>
    </xf>
    <xf numFmtId="0" fontId="32" fillId="3" borderId="42"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34" xfId="0" applyFont="1" applyFill="1" applyBorder="1" applyAlignment="1">
      <alignment horizontal="center" vertical="center"/>
    </xf>
    <xf numFmtId="0" fontId="29" fillId="5" borderId="84" xfId="0" applyFont="1" applyFill="1" applyBorder="1" applyAlignment="1">
      <alignment horizontal="center" vertical="center"/>
    </xf>
    <xf numFmtId="0" fontId="29" fillId="5" borderId="85" xfId="0" applyFont="1" applyFill="1" applyBorder="1" applyAlignment="1">
      <alignment horizontal="center" vertical="center"/>
    </xf>
    <xf numFmtId="0" fontId="29" fillId="5" borderId="7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2" xfId="0" applyFont="1" applyFill="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12" fillId="0" borderId="13" xfId="0" applyFont="1" applyBorder="1" applyAlignment="1">
      <alignment horizontal="center" vertical="center"/>
    </xf>
    <xf numFmtId="0" fontId="12" fillId="0" borderId="40" xfId="0" applyFont="1" applyBorder="1" applyAlignment="1">
      <alignment horizontal="center" vertical="center"/>
    </xf>
    <xf numFmtId="0" fontId="10" fillId="12" borderId="74" xfId="0" applyFont="1" applyFill="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4" xfId="0" applyFont="1" applyBorder="1" applyAlignment="1">
      <alignment horizontal="center" vertical="center"/>
    </xf>
    <xf numFmtId="165" fontId="12" fillId="0" borderId="48" xfId="1" applyNumberFormat="1" applyFont="1" applyBorder="1" applyAlignment="1">
      <alignment horizontal="center" vertical="center"/>
    </xf>
    <xf numFmtId="165" fontId="12" fillId="0" borderId="27" xfId="1" applyNumberFormat="1" applyFont="1" applyBorder="1" applyAlignment="1">
      <alignment horizontal="center" vertical="center"/>
    </xf>
    <xf numFmtId="165" fontId="12" fillId="0" borderId="34" xfId="1" applyNumberFormat="1" applyFont="1" applyBorder="1" applyAlignment="1">
      <alignment horizontal="center" vertical="center"/>
    </xf>
    <xf numFmtId="165" fontId="12" fillId="0" borderId="54" xfId="1" applyNumberFormat="1" applyFont="1" applyBorder="1" applyAlignment="1">
      <alignment horizontal="center" vertical="center"/>
    </xf>
    <xf numFmtId="165" fontId="12" fillId="0" borderId="13" xfId="1" applyNumberFormat="1" applyFont="1" applyBorder="1" applyAlignment="1">
      <alignment horizontal="center" vertical="center"/>
    </xf>
    <xf numFmtId="165" fontId="12" fillId="0" borderId="40" xfId="1" applyNumberFormat="1" applyFont="1" applyBorder="1" applyAlignment="1">
      <alignment horizontal="center" vertical="center"/>
    </xf>
    <xf numFmtId="164" fontId="22" fillId="3" borderId="45" xfId="0" applyNumberFormat="1" applyFont="1" applyFill="1" applyBorder="1" applyAlignment="1">
      <alignment horizontal="center" vertical="center" wrapText="1"/>
    </xf>
    <xf numFmtId="164" fontId="22" fillId="3" borderId="47" xfId="0" applyNumberFormat="1" applyFont="1" applyFill="1" applyBorder="1" applyAlignment="1">
      <alignment horizontal="center" vertical="center" wrapText="1"/>
    </xf>
    <xf numFmtId="0" fontId="36" fillId="8" borderId="30" xfId="0" applyFont="1" applyFill="1" applyBorder="1" applyAlignment="1">
      <alignment horizontal="center" vertical="center"/>
    </xf>
    <xf numFmtId="0" fontId="36" fillId="8" borderId="14" xfId="0" applyFont="1" applyFill="1" applyBorder="1" applyAlignment="1">
      <alignment horizontal="center" vertical="center"/>
    </xf>
    <xf numFmtId="0" fontId="36" fillId="8" borderId="28" xfId="0" applyFont="1" applyFill="1" applyBorder="1" applyAlignment="1">
      <alignment horizontal="center" vertical="center"/>
    </xf>
    <xf numFmtId="0" fontId="36" fillId="8" borderId="89" xfId="0" applyFont="1" applyFill="1" applyBorder="1" applyAlignment="1">
      <alignment horizontal="center" vertical="center"/>
    </xf>
    <xf numFmtId="0" fontId="36" fillId="8" borderId="90" xfId="0" applyFont="1" applyFill="1" applyBorder="1" applyAlignment="1">
      <alignment horizontal="center" vertical="center"/>
    </xf>
    <xf numFmtId="0" fontId="36" fillId="8" borderId="91" xfId="0" applyFont="1" applyFill="1" applyBorder="1" applyAlignment="1">
      <alignment horizontal="center" vertical="center"/>
    </xf>
    <xf numFmtId="0" fontId="36" fillId="8" borderId="52" xfId="0" applyFont="1" applyFill="1" applyBorder="1" applyAlignment="1">
      <alignment horizontal="center" vertical="center"/>
    </xf>
    <xf numFmtId="0" fontId="36" fillId="8" borderId="1" xfId="0" applyFont="1" applyFill="1" applyBorder="1" applyAlignment="1">
      <alignment horizontal="center" vertical="center"/>
    </xf>
    <xf numFmtId="0" fontId="36" fillId="8" borderId="53" xfId="0" applyFont="1" applyFill="1" applyBorder="1" applyAlignment="1">
      <alignment horizontal="center" vertical="center"/>
    </xf>
    <xf numFmtId="3" fontId="12" fillId="5" borderId="48" xfId="0" applyNumberFormat="1" applyFont="1" applyFill="1" applyBorder="1" applyAlignment="1">
      <alignment horizontal="center" vertical="center"/>
    </xf>
    <xf numFmtId="3" fontId="12" fillId="5" borderId="34" xfId="0" applyNumberFormat="1" applyFont="1" applyFill="1" applyBorder="1" applyAlignment="1">
      <alignment horizontal="center" vertical="center"/>
    </xf>
    <xf numFmtId="3" fontId="12" fillId="5" borderId="54" xfId="0" applyNumberFormat="1" applyFont="1" applyFill="1" applyBorder="1" applyAlignment="1">
      <alignment horizontal="center" vertical="center"/>
    </xf>
    <xf numFmtId="3" fontId="12" fillId="5" borderId="40" xfId="0" applyNumberFormat="1" applyFont="1" applyFill="1" applyBorder="1" applyAlignment="1">
      <alignment horizontal="center" vertical="center"/>
    </xf>
    <xf numFmtId="1" fontId="20" fillId="5" borderId="8" xfId="0" applyNumberFormat="1" applyFont="1" applyFill="1" applyBorder="1" applyAlignment="1">
      <alignment horizontal="center" vertical="center" wrapText="1"/>
    </xf>
    <xf numFmtId="165" fontId="32" fillId="3" borderId="51" xfId="1" applyNumberFormat="1" applyFont="1" applyFill="1" applyBorder="1" applyAlignment="1">
      <alignment horizontal="center" vertical="center"/>
    </xf>
    <xf numFmtId="165" fontId="32" fillId="3" borderId="2" xfId="1" applyNumberFormat="1" applyFont="1" applyFill="1" applyBorder="1" applyAlignment="1">
      <alignment horizontal="center" vertical="center"/>
    </xf>
    <xf numFmtId="165" fontId="32" fillId="3" borderId="50" xfId="1" applyNumberFormat="1" applyFont="1" applyFill="1" applyBorder="1" applyAlignment="1">
      <alignment horizontal="center" vertical="center"/>
    </xf>
    <xf numFmtId="0" fontId="34" fillId="3" borderId="54"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29" fillId="6" borderId="51"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50" xfId="0" applyFont="1" applyFill="1" applyBorder="1" applyAlignment="1">
      <alignment horizontal="center" vertical="center"/>
    </xf>
    <xf numFmtId="165" fontId="32" fillId="3" borderId="57" xfId="1" applyNumberFormat="1" applyFont="1" applyFill="1" applyBorder="1" applyAlignment="1">
      <alignment horizontal="center" vertical="center"/>
    </xf>
    <xf numFmtId="165" fontId="32" fillId="3" borderId="55" xfId="1" applyNumberFormat="1" applyFont="1" applyFill="1" applyBorder="1" applyAlignment="1">
      <alignment horizontal="center" vertical="center"/>
    </xf>
    <xf numFmtId="165" fontId="32" fillId="3" borderId="56" xfId="1" applyNumberFormat="1" applyFont="1" applyFill="1" applyBorder="1" applyAlignment="1">
      <alignment horizontal="center" vertical="center"/>
    </xf>
    <xf numFmtId="1" fontId="29" fillId="5" borderId="52" xfId="0" applyNumberFormat="1" applyFont="1" applyFill="1" applyBorder="1" applyAlignment="1">
      <alignment horizontal="center" vertical="center"/>
    </xf>
    <xf numFmtId="1" fontId="29" fillId="5" borderId="1" xfId="0" applyNumberFormat="1" applyFont="1" applyFill="1" applyBorder="1" applyAlignment="1">
      <alignment horizontal="center" vertical="center"/>
    </xf>
    <xf numFmtId="1" fontId="29" fillId="5" borderId="53" xfId="0" applyNumberFormat="1" applyFont="1" applyFill="1" applyBorder="1" applyAlignment="1">
      <alignment horizontal="center"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164" fontId="22" fillId="3" borderId="27" xfId="0" applyNumberFormat="1" applyFont="1" applyFill="1" applyBorder="1" applyAlignment="1">
      <alignment horizontal="center" vertical="center" wrapText="1"/>
    </xf>
    <xf numFmtId="1" fontId="12" fillId="6" borderId="30" xfId="0" applyNumberFormat="1" applyFont="1" applyFill="1" applyBorder="1" applyAlignment="1">
      <alignment horizontal="center" vertical="center" wrapText="1"/>
    </xf>
    <xf numFmtId="1" fontId="12" fillId="6" borderId="28" xfId="0" applyNumberFormat="1" applyFont="1" applyFill="1" applyBorder="1" applyAlignment="1">
      <alignment horizontal="center" vertical="center" wrapText="1"/>
    </xf>
    <xf numFmtId="1" fontId="29" fillId="6" borderId="54" xfId="0" applyNumberFormat="1" applyFont="1" applyFill="1" applyBorder="1" applyAlignment="1">
      <alignment horizontal="center" vertical="center"/>
    </xf>
    <xf numFmtId="0" fontId="29" fillId="6" borderId="13" xfId="0" applyFont="1" applyFill="1" applyBorder="1" applyAlignment="1">
      <alignment horizontal="center" vertical="center"/>
    </xf>
    <xf numFmtId="0" fontId="29" fillId="6" borderId="40" xfId="0" applyFont="1" applyFill="1" applyBorder="1" applyAlignment="1">
      <alignment horizontal="center" vertical="center"/>
    </xf>
    <xf numFmtId="0" fontId="20" fillId="6" borderId="10" xfId="0" applyFont="1" applyFill="1" applyBorder="1" applyAlignment="1">
      <alignment horizontal="center" vertical="center"/>
    </xf>
    <xf numFmtId="0" fontId="35" fillId="4" borderId="57" xfId="0" applyFont="1" applyFill="1" applyBorder="1" applyAlignment="1">
      <alignment horizontal="center" vertical="center"/>
    </xf>
    <xf numFmtId="0" fontId="35" fillId="4" borderId="55" xfId="0" applyFont="1" applyFill="1" applyBorder="1" applyAlignment="1">
      <alignment horizontal="center" vertical="center"/>
    </xf>
    <xf numFmtId="0" fontId="35" fillId="4" borderId="56" xfId="0" applyFont="1" applyFill="1" applyBorder="1" applyAlignment="1">
      <alignment horizontal="center" vertical="center"/>
    </xf>
    <xf numFmtId="0" fontId="36" fillId="8" borderId="51" xfId="0" applyFont="1" applyFill="1" applyBorder="1" applyAlignment="1">
      <alignment horizontal="center" vertical="center"/>
    </xf>
    <xf numFmtId="0" fontId="36" fillId="8" borderId="2" xfId="0" applyFont="1" applyFill="1" applyBorder="1" applyAlignment="1">
      <alignment horizontal="center" vertical="center"/>
    </xf>
    <xf numFmtId="0" fontId="36" fillId="8" borderId="50" xfId="0" applyFont="1" applyFill="1" applyBorder="1" applyAlignment="1">
      <alignment horizontal="center" vertical="center"/>
    </xf>
    <xf numFmtId="0" fontId="35" fillId="4" borderId="58" xfId="0" applyFont="1" applyFill="1" applyBorder="1" applyAlignment="1">
      <alignment horizontal="center" vertical="center"/>
    </xf>
    <xf numFmtId="0" fontId="35" fillId="4" borderId="41" xfId="0" applyFont="1" applyFill="1" applyBorder="1" applyAlignment="1">
      <alignment horizontal="center" vertical="center"/>
    </xf>
    <xf numFmtId="0" fontId="35" fillId="4" borderId="59" xfId="0" applyFont="1" applyFill="1" applyBorder="1" applyAlignment="1">
      <alignment horizontal="center" vertical="center"/>
    </xf>
    <xf numFmtId="0" fontId="36" fillId="8" borderId="58" xfId="0" applyFont="1" applyFill="1" applyBorder="1" applyAlignment="1">
      <alignment horizontal="center" vertical="center"/>
    </xf>
    <xf numFmtId="0" fontId="36" fillId="8" borderId="41" xfId="0" applyFont="1" applyFill="1" applyBorder="1" applyAlignment="1">
      <alignment horizontal="center" vertical="center"/>
    </xf>
    <xf numFmtId="0" fontId="36" fillId="8" borderId="59" xfId="0" applyFont="1" applyFill="1" applyBorder="1" applyAlignment="1">
      <alignment horizontal="center" vertical="center"/>
    </xf>
    <xf numFmtId="0" fontId="36" fillId="8" borderId="92" xfId="0" applyFont="1" applyFill="1" applyBorder="1" applyAlignment="1">
      <alignment horizontal="center" vertical="center"/>
    </xf>
    <xf numFmtId="0" fontId="36" fillId="8" borderId="3" xfId="0" applyFont="1" applyFill="1" applyBorder="1" applyAlignment="1">
      <alignment horizontal="center" vertical="center"/>
    </xf>
    <xf numFmtId="0" fontId="36" fillId="8" borderId="64" xfId="0" applyFont="1" applyFill="1" applyBorder="1" applyAlignment="1">
      <alignment horizontal="center" vertical="center"/>
    </xf>
    <xf numFmtId="0" fontId="36" fillId="8" borderId="57" xfId="0" applyFont="1" applyFill="1" applyBorder="1" applyAlignment="1">
      <alignment horizontal="center" vertical="center"/>
    </xf>
    <xf numFmtId="0" fontId="36" fillId="8" borderId="55" xfId="0" applyFont="1" applyFill="1" applyBorder="1" applyAlignment="1">
      <alignment horizontal="center" vertical="center"/>
    </xf>
    <xf numFmtId="0" fontId="36" fillId="8" borderId="56" xfId="0" applyFont="1" applyFill="1" applyBorder="1" applyAlignment="1">
      <alignment horizontal="center" vertical="center"/>
    </xf>
    <xf numFmtId="0" fontId="35" fillId="4" borderId="52"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53" xfId="0" applyFont="1" applyFill="1" applyBorder="1" applyAlignment="1">
      <alignment horizontal="center" vertical="center"/>
    </xf>
    <xf numFmtId="164" fontId="15" fillId="0" borderId="0" xfId="0" applyNumberFormat="1" applyFont="1" applyAlignment="1">
      <alignment horizontal="center" vertical="center" wrapText="1"/>
    </xf>
    <xf numFmtId="164" fontId="15" fillId="0" borderId="39" xfId="0" applyNumberFormat="1" applyFont="1" applyBorder="1" applyAlignment="1">
      <alignment horizontal="center" vertical="center" wrapText="1"/>
    </xf>
    <xf numFmtId="0" fontId="36" fillId="8" borderId="86" xfId="0" applyFont="1" applyFill="1" applyBorder="1" applyAlignment="1">
      <alignment horizontal="center" vertical="center"/>
    </xf>
    <xf numFmtId="0" fontId="36" fillId="8" borderId="87" xfId="0" applyFont="1" applyFill="1" applyBorder="1" applyAlignment="1">
      <alignment horizontal="center" vertical="center"/>
    </xf>
    <xf numFmtId="0" fontId="36" fillId="8" borderId="88" xfId="0" applyFont="1" applyFill="1" applyBorder="1" applyAlignment="1">
      <alignment horizontal="center" vertical="center"/>
    </xf>
    <xf numFmtId="0" fontId="29" fillId="12" borderId="30" xfId="0" applyFont="1" applyFill="1" applyBorder="1" applyAlignment="1">
      <alignment horizontal="center" vertical="center"/>
    </xf>
    <xf numFmtId="0" fontId="29" fillId="12" borderId="14" xfId="0" applyFont="1" applyFill="1" applyBorder="1" applyAlignment="1">
      <alignment horizontal="center" vertical="center"/>
    </xf>
    <xf numFmtId="0" fontId="29" fillId="12" borderId="28" xfId="0" applyFont="1" applyFill="1" applyBorder="1" applyAlignment="1">
      <alignment horizontal="center" vertical="center"/>
    </xf>
    <xf numFmtId="0" fontId="36" fillId="14" borderId="48" xfId="0" applyFont="1" applyFill="1" applyBorder="1" applyAlignment="1">
      <alignment horizontal="center" vertical="center" wrapText="1"/>
    </xf>
    <xf numFmtId="0" fontId="36" fillId="14" borderId="49" xfId="0" applyFont="1" applyFill="1" applyBorder="1" applyAlignment="1">
      <alignment horizontal="center" vertical="center"/>
    </xf>
    <xf numFmtId="0" fontId="36" fillId="14" borderId="0" xfId="0" applyFont="1" applyFill="1" applyAlignment="1">
      <alignment horizontal="center" vertical="center"/>
    </xf>
    <xf numFmtId="0" fontId="36" fillId="14" borderId="39" xfId="0" applyFont="1" applyFill="1" applyBorder="1" applyAlignment="1">
      <alignment horizontal="center" vertical="center"/>
    </xf>
    <xf numFmtId="0" fontId="22" fillId="13" borderId="19" xfId="0" applyFont="1" applyFill="1" applyBorder="1" applyAlignment="1">
      <alignment horizontal="center" vertical="center" wrapText="1"/>
    </xf>
    <xf numFmtId="0" fontId="22" fillId="13" borderId="22" xfId="0" applyFont="1" applyFill="1" applyBorder="1" applyAlignment="1">
      <alignment horizontal="center" vertical="center" wrapText="1"/>
    </xf>
    <xf numFmtId="3" fontId="14" fillId="14" borderId="27" xfId="0" applyNumberFormat="1" applyFont="1" applyFill="1" applyBorder="1" applyAlignment="1">
      <alignment horizontal="center" vertical="center"/>
    </xf>
    <xf numFmtId="3" fontId="14" fillId="14" borderId="13" xfId="0" applyNumberFormat="1" applyFont="1" applyFill="1" applyBorder="1" applyAlignment="1">
      <alignment horizontal="center" vertical="center"/>
    </xf>
    <xf numFmtId="0" fontId="36" fillId="8" borderId="54" xfId="0" applyFont="1" applyFill="1" applyBorder="1" applyAlignment="1">
      <alignment horizontal="center" vertical="center"/>
    </xf>
    <xf numFmtId="0" fontId="36" fillId="8" borderId="13" xfId="0" applyFont="1" applyFill="1" applyBorder="1" applyAlignment="1">
      <alignment horizontal="center" vertical="center"/>
    </xf>
    <xf numFmtId="0" fontId="36" fillId="8" borderId="40" xfId="0" applyFont="1" applyFill="1" applyBorder="1" applyAlignment="1">
      <alignment horizontal="center" vertical="center"/>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32" fillId="12" borderId="48" xfId="0" applyFont="1" applyFill="1" applyBorder="1" applyAlignment="1">
      <alignment horizontal="center" vertical="center"/>
    </xf>
    <xf numFmtId="0" fontId="32" fillId="12" borderId="27" xfId="0" applyFont="1" applyFill="1" applyBorder="1" applyAlignment="1">
      <alignment horizontal="center" vertical="center"/>
    </xf>
    <xf numFmtId="0" fontId="32" fillId="12" borderId="34" xfId="0" applyFont="1" applyFill="1" applyBorder="1" applyAlignment="1">
      <alignment horizontal="center" vertical="center"/>
    </xf>
    <xf numFmtId="0" fontId="32" fillId="12" borderId="49" xfId="0" applyFont="1" applyFill="1" applyBorder="1" applyAlignment="1">
      <alignment horizontal="center" vertical="center"/>
    </xf>
    <xf numFmtId="0" fontId="32" fillId="12" borderId="0" xfId="0" applyFont="1" applyFill="1" applyAlignment="1">
      <alignment horizontal="center" vertical="center"/>
    </xf>
    <xf numFmtId="0" fontId="32" fillId="12" borderId="39" xfId="0" applyFont="1" applyFill="1" applyBorder="1" applyAlignment="1">
      <alignment horizontal="center" vertical="center"/>
    </xf>
    <xf numFmtId="0" fontId="32" fillId="12" borderId="54" xfId="0" applyFont="1" applyFill="1" applyBorder="1" applyAlignment="1">
      <alignment horizontal="center" vertical="center"/>
    </xf>
    <xf numFmtId="0" fontId="32" fillId="12" borderId="13" xfId="0" applyFont="1" applyFill="1" applyBorder="1" applyAlignment="1">
      <alignment horizontal="center" vertical="center"/>
    </xf>
    <xf numFmtId="0" fontId="32" fillId="12" borderId="40" xfId="0" applyFont="1" applyFill="1" applyBorder="1" applyAlignment="1">
      <alignment horizontal="center" vertical="center"/>
    </xf>
    <xf numFmtId="0" fontId="22" fillId="0" borderId="19" xfId="0" applyFont="1" applyBorder="1" applyAlignment="1">
      <alignment horizontal="center" vertical="center" wrapText="1"/>
    </xf>
    <xf numFmtId="0" fontId="22" fillId="0" borderId="22" xfId="0" applyFont="1" applyBorder="1" applyAlignment="1">
      <alignment horizontal="center" vertical="center" wrapText="1"/>
    </xf>
    <xf numFmtId="164" fontId="15" fillId="0" borderId="83" xfId="0" applyNumberFormat="1" applyFont="1" applyBorder="1" applyAlignment="1">
      <alignment horizontal="center" vertical="center" wrapText="1"/>
    </xf>
    <xf numFmtId="0" fontId="22" fillId="13" borderId="24" xfId="0" applyFont="1" applyFill="1" applyBorder="1" applyAlignment="1">
      <alignment horizontal="center" vertical="center" wrapText="1"/>
    </xf>
    <xf numFmtId="0" fontId="18"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9" fillId="6" borderId="69" xfId="0" applyFont="1" applyFill="1" applyBorder="1" applyAlignment="1">
      <alignment horizontal="center" vertical="center"/>
    </xf>
    <xf numFmtId="0" fontId="29" fillId="6" borderId="70" xfId="0" applyFont="1" applyFill="1" applyBorder="1" applyAlignment="1">
      <alignment horizontal="center" vertical="center"/>
    </xf>
    <xf numFmtId="0" fontId="29" fillId="6" borderId="71" xfId="0" applyFont="1" applyFill="1" applyBorder="1" applyAlignment="1">
      <alignment horizontal="center" vertical="center"/>
    </xf>
    <xf numFmtId="0" fontId="29" fillId="5" borderId="69"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71" xfId="0" applyFont="1" applyFill="1" applyBorder="1" applyAlignment="1">
      <alignment horizontal="center" vertical="center"/>
    </xf>
    <xf numFmtId="0" fontId="15" fillId="7" borderId="84" xfId="0" applyFont="1" applyFill="1" applyBorder="1" applyAlignment="1">
      <alignment horizontal="center" vertical="center" wrapText="1"/>
    </xf>
    <xf numFmtId="0" fontId="15" fillId="7" borderId="78" xfId="0" applyFont="1" applyFill="1" applyBorder="1" applyAlignment="1">
      <alignment horizontal="center" vertical="center"/>
    </xf>
    <xf numFmtId="164" fontId="15" fillId="0" borderId="82" xfId="0" applyNumberFormat="1" applyFont="1" applyBorder="1" applyAlignment="1">
      <alignment horizontal="center" vertical="center" wrapText="1"/>
    </xf>
    <xf numFmtId="164" fontId="15" fillId="0" borderId="72" xfId="0" applyNumberFormat="1" applyFont="1" applyBorder="1" applyAlignment="1">
      <alignment horizontal="center" vertical="center" wrapText="1"/>
    </xf>
    <xf numFmtId="164" fontId="15" fillId="0" borderId="79" xfId="0" applyNumberFormat="1" applyFont="1" applyBorder="1" applyAlignment="1">
      <alignment horizontal="center" vertical="center" wrapText="1"/>
    </xf>
    <xf numFmtId="164" fontId="15" fillId="0" borderId="77" xfId="0" applyNumberFormat="1" applyFont="1" applyBorder="1" applyAlignment="1">
      <alignment horizontal="center" vertical="center" wrapText="1"/>
    </xf>
    <xf numFmtId="0" fontId="15" fillId="0" borderId="82"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9" xfId="0" applyFont="1" applyBorder="1" applyAlignment="1">
      <alignment horizontal="center" vertical="center" wrapText="1"/>
    </xf>
    <xf numFmtId="0" fontId="35" fillId="7" borderId="48" xfId="0" applyFont="1" applyFill="1" applyBorder="1" applyAlignment="1">
      <alignment horizontal="center" vertical="center" wrapText="1"/>
    </xf>
    <xf numFmtId="0" fontId="35" fillId="7" borderId="49" xfId="0" applyFont="1" applyFill="1" applyBorder="1" applyAlignment="1">
      <alignment horizontal="center" vertical="center"/>
    </xf>
    <xf numFmtId="0" fontId="35" fillId="7" borderId="0" xfId="0" applyFont="1" applyFill="1" applyAlignment="1">
      <alignment horizontal="center" vertical="center"/>
    </xf>
    <xf numFmtId="0" fontId="35" fillId="7" borderId="39" xfId="0" applyFont="1" applyFill="1" applyBorder="1" applyAlignment="1">
      <alignment horizontal="center" vertical="center"/>
    </xf>
    <xf numFmtId="164" fontId="12" fillId="3" borderId="54" xfId="0" applyNumberFormat="1" applyFont="1" applyFill="1" applyBorder="1" applyAlignment="1">
      <alignment horizontal="center" vertical="center" wrapText="1"/>
    </xf>
    <xf numFmtId="164" fontId="12" fillId="3" borderId="13" xfId="0" applyNumberFormat="1" applyFont="1" applyFill="1" applyBorder="1" applyAlignment="1">
      <alignment horizontal="center" vertical="center" wrapText="1"/>
    </xf>
    <xf numFmtId="164" fontId="12" fillId="3" borderId="40" xfId="0" applyNumberFormat="1"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4" fillId="14" borderId="40" xfId="0" applyFont="1" applyFill="1" applyBorder="1" applyAlignment="1">
      <alignment horizontal="center" vertical="center"/>
    </xf>
    <xf numFmtId="0" fontId="29" fillId="6" borderId="54" xfId="0" applyFont="1" applyFill="1" applyBorder="1" applyAlignment="1">
      <alignment horizontal="center" vertical="center"/>
    </xf>
    <xf numFmtId="0" fontId="13" fillId="7" borderId="48" xfId="0" applyFont="1" applyFill="1" applyBorder="1" applyAlignment="1">
      <alignment horizontal="center" vertical="center"/>
    </xf>
    <xf numFmtId="0" fontId="13" fillId="7" borderId="34" xfId="0" applyFont="1" applyFill="1" applyBorder="1" applyAlignment="1">
      <alignment horizontal="center" vertical="center"/>
    </xf>
    <xf numFmtId="0" fontId="13" fillId="7" borderId="54" xfId="0" applyFont="1" applyFill="1" applyBorder="1" applyAlignment="1">
      <alignment horizontal="center" vertical="center"/>
    </xf>
    <xf numFmtId="0" fontId="13" fillId="7" borderId="40" xfId="0" applyFont="1" applyFill="1" applyBorder="1" applyAlignment="1">
      <alignment horizontal="center" vertical="center"/>
    </xf>
    <xf numFmtId="0" fontId="15" fillId="7" borderId="69" xfId="0" applyFont="1" applyFill="1" applyBorder="1" applyAlignment="1">
      <alignment horizontal="center" vertical="center" wrapText="1"/>
    </xf>
    <xf numFmtId="0" fontId="15" fillId="7" borderId="71" xfId="0" applyFont="1" applyFill="1" applyBorder="1" applyAlignment="1">
      <alignment horizontal="center" vertical="center" wrapText="1"/>
    </xf>
    <xf numFmtId="0" fontId="18" fillId="6" borderId="9" xfId="0" applyFont="1" applyFill="1" applyBorder="1" applyAlignment="1">
      <alignment horizontal="center" vertical="center"/>
    </xf>
    <xf numFmtId="0" fontId="18" fillId="6" borderId="42"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8" xfId="0" applyFont="1" applyFill="1" applyBorder="1" applyAlignment="1">
      <alignment horizontal="center" vertical="center"/>
    </xf>
    <xf numFmtId="164" fontId="20" fillId="3" borderId="3" xfId="0" applyNumberFormat="1"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8" xfId="0" applyFont="1" applyFill="1" applyBorder="1" applyAlignment="1">
      <alignment horizontal="center" vertical="center"/>
    </xf>
    <xf numFmtId="164" fontId="20" fillId="3" borderId="63" xfId="0" applyNumberFormat="1" applyFont="1" applyFill="1" applyBorder="1" applyAlignment="1">
      <alignment horizontal="center" vertical="center" wrapText="1"/>
    </xf>
    <xf numFmtId="164" fontId="20" fillId="3" borderId="46" xfId="0" applyNumberFormat="1" applyFont="1" applyFill="1" applyBorder="1" applyAlignment="1">
      <alignment horizontal="center" vertical="center" wrapText="1"/>
    </xf>
    <xf numFmtId="1" fontId="20" fillId="5" borderId="9" xfId="0" applyNumberFormat="1"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0" xfId="0" applyFont="1" applyFill="1" applyAlignment="1">
      <alignment horizontal="center" vertical="center" wrapText="1"/>
    </xf>
    <xf numFmtId="0" fontId="10" fillId="12" borderId="40"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0" xfId="0" applyFont="1" applyFill="1" applyAlignment="1">
      <alignment horizontal="center" vertical="center" wrapText="1"/>
    </xf>
    <xf numFmtId="0" fontId="6" fillId="12" borderId="13" xfId="0" applyFont="1" applyFill="1" applyBorder="1" applyAlignment="1">
      <alignment horizontal="center" vertical="center" wrapText="1"/>
    </xf>
    <xf numFmtId="0" fontId="12" fillId="0" borderId="54" xfId="0" applyFont="1" applyBorder="1" applyAlignment="1">
      <alignment horizontal="center" vertical="center" wrapText="1"/>
    </xf>
    <xf numFmtId="0" fontId="15" fillId="7" borderId="71" xfId="0" applyFont="1" applyFill="1" applyBorder="1" applyAlignment="1">
      <alignment horizontal="center" vertical="center"/>
    </xf>
    <xf numFmtId="0" fontId="3" fillId="12" borderId="20"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15" fillId="7" borderId="54" xfId="0" applyFont="1" applyFill="1" applyBorder="1" applyAlignment="1">
      <alignment horizontal="center" vertical="center" wrapText="1"/>
    </xf>
    <xf numFmtId="0" fontId="15" fillId="7" borderId="40" xfId="0" applyFont="1" applyFill="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22" fillId="9" borderId="7" xfId="0" applyFont="1" applyFill="1" applyBorder="1" applyAlignment="1">
      <alignment horizontal="center" vertical="center" wrapText="1"/>
    </xf>
    <xf numFmtId="0" fontId="22" fillId="9" borderId="36" xfId="0" applyFont="1" applyFill="1" applyBorder="1" applyAlignment="1">
      <alignment horizontal="center" vertical="center" wrapText="1"/>
    </xf>
    <xf numFmtId="1" fontId="12" fillId="6" borderId="17" xfId="0" applyNumberFormat="1" applyFont="1" applyFill="1" applyBorder="1" applyAlignment="1">
      <alignment horizontal="center" vertical="center" wrapText="1"/>
    </xf>
    <xf numFmtId="1" fontId="12" fillId="6" borderId="14" xfId="0" applyNumberFormat="1" applyFont="1" applyFill="1" applyBorder="1" applyAlignment="1">
      <alignment horizontal="center" vertical="center" wrapText="1"/>
    </xf>
    <xf numFmtId="0" fontId="6" fillId="12" borderId="5"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15" xfId="0" applyFont="1" applyFill="1" applyBorder="1" applyAlignment="1">
      <alignment horizontal="center" vertical="center" wrapText="1"/>
    </xf>
    <xf numFmtId="1" fontId="37" fillId="5" borderId="20" xfId="0" applyNumberFormat="1" applyFont="1" applyFill="1" applyBorder="1" applyAlignment="1">
      <alignment horizontal="center" vertical="center" wrapText="1"/>
    </xf>
    <xf numFmtId="1" fontId="37" fillId="5" borderId="15" xfId="0" applyNumberFormat="1" applyFont="1" applyFill="1" applyBorder="1" applyAlignment="1">
      <alignment horizontal="center" vertical="center" wrapText="1"/>
    </xf>
    <xf numFmtId="164" fontId="37" fillId="9" borderId="7" xfId="0" applyNumberFormat="1" applyFont="1" applyFill="1" applyBorder="1" applyAlignment="1">
      <alignment horizontal="center" vertical="center" wrapText="1"/>
    </xf>
    <xf numFmtId="164" fontId="37" fillId="9" borderId="36" xfId="0" applyNumberFormat="1" applyFont="1" applyFill="1" applyBorder="1" applyAlignment="1">
      <alignment horizontal="center" vertical="center" wrapText="1"/>
    </xf>
    <xf numFmtId="164" fontId="22" fillId="9" borderId="7" xfId="0" applyNumberFormat="1" applyFont="1" applyFill="1" applyBorder="1" applyAlignment="1">
      <alignment horizontal="center" vertical="center" wrapText="1"/>
    </xf>
    <xf numFmtId="1" fontId="37" fillId="5" borderId="10" xfId="0" applyNumberFormat="1" applyFont="1" applyFill="1" applyBorder="1" applyAlignment="1">
      <alignment horizontal="center" vertical="center" wrapText="1"/>
    </xf>
    <xf numFmtId="1" fontId="37" fillId="6" borderId="20" xfId="0" applyNumberFormat="1" applyFont="1" applyFill="1" applyBorder="1" applyAlignment="1">
      <alignment horizontal="center" vertical="center" wrapText="1"/>
    </xf>
    <xf numFmtId="1" fontId="37" fillId="6" borderId="15" xfId="0" applyNumberFormat="1" applyFont="1" applyFill="1" applyBorder="1" applyAlignment="1">
      <alignment horizontal="center" vertical="center" wrapText="1"/>
    </xf>
    <xf numFmtId="1" fontId="22" fillId="6" borderId="7" xfId="0" applyNumberFormat="1" applyFont="1" applyFill="1" applyBorder="1" applyAlignment="1">
      <alignment horizontal="center" vertical="center" wrapText="1"/>
    </xf>
    <xf numFmtId="1" fontId="22" fillId="6" borderId="36" xfId="0" applyNumberFormat="1" applyFont="1" applyFill="1" applyBorder="1" applyAlignment="1">
      <alignment horizontal="center" vertical="center" wrapText="1"/>
    </xf>
    <xf numFmtId="1" fontId="22" fillId="6" borderId="10" xfId="0" applyNumberFormat="1" applyFont="1" applyFill="1" applyBorder="1" applyAlignment="1">
      <alignment horizontal="center" vertical="center" wrapText="1"/>
    </xf>
    <xf numFmtId="1" fontId="37" fillId="6" borderId="10" xfId="0" applyNumberFormat="1" applyFont="1" applyFill="1" applyBorder="1" applyAlignment="1">
      <alignment horizontal="center" vertical="center" wrapText="1"/>
    </xf>
    <xf numFmtId="164" fontId="18" fillId="9" borderId="81" xfId="0" applyNumberFormat="1" applyFont="1" applyFill="1" applyBorder="1" applyAlignment="1">
      <alignment horizontal="center" vertical="center" wrapText="1"/>
    </xf>
    <xf numFmtId="164" fontId="18" fillId="9" borderId="47" xfId="0" applyNumberFormat="1" applyFont="1" applyFill="1" applyBorder="1" applyAlignment="1">
      <alignment horizontal="center" vertical="center" wrapText="1"/>
    </xf>
    <xf numFmtId="164" fontId="18" fillId="9" borderId="35" xfId="0" applyNumberFormat="1" applyFont="1" applyFill="1" applyBorder="1" applyAlignment="1">
      <alignment horizontal="center" vertical="center" wrapText="1"/>
    </xf>
    <xf numFmtId="164" fontId="18" fillId="9" borderId="36" xfId="0" applyNumberFormat="1" applyFont="1" applyFill="1" applyBorder="1" applyAlignment="1">
      <alignment horizontal="center" vertical="center" wrapText="1"/>
    </xf>
    <xf numFmtId="164" fontId="37" fillId="9" borderId="45" xfId="0" applyNumberFormat="1" applyFont="1" applyFill="1" applyBorder="1" applyAlignment="1">
      <alignment horizontal="center" vertical="center" wrapText="1"/>
    </xf>
    <xf numFmtId="164" fontId="37" fillId="9" borderId="47" xfId="0" applyNumberFormat="1" applyFont="1" applyFill="1" applyBorder="1" applyAlignment="1">
      <alignment horizontal="center" vertical="center" wrapText="1"/>
    </xf>
    <xf numFmtId="164" fontId="37" fillId="9" borderId="35" xfId="0" applyNumberFormat="1" applyFont="1" applyFill="1" applyBorder="1" applyAlignment="1">
      <alignment horizontal="center" vertical="center" wrapText="1"/>
    </xf>
    <xf numFmtId="164" fontId="18" fillId="9" borderId="7" xfId="0" applyNumberFormat="1" applyFont="1" applyFill="1" applyBorder="1" applyAlignment="1">
      <alignment horizontal="center" vertical="center" wrapText="1"/>
    </xf>
    <xf numFmtId="164" fontId="18" fillId="9" borderId="45" xfId="0" applyNumberFormat="1" applyFont="1" applyFill="1" applyBorder="1" applyAlignment="1">
      <alignment horizontal="center" vertical="center" wrapText="1"/>
    </xf>
    <xf numFmtId="164" fontId="21" fillId="9" borderId="45" xfId="0" applyNumberFormat="1" applyFont="1" applyFill="1" applyBorder="1" applyAlignment="1">
      <alignment horizontal="center" vertical="center" wrapText="1"/>
    </xf>
    <xf numFmtId="164" fontId="21" fillId="9" borderId="47" xfId="0" applyNumberFormat="1" applyFont="1" applyFill="1" applyBorder="1" applyAlignment="1">
      <alignment horizontal="center" vertical="center" wrapText="1"/>
    </xf>
    <xf numFmtId="0" fontId="21" fillId="6" borderId="7" xfId="0" applyFont="1" applyFill="1" applyBorder="1" applyAlignment="1">
      <alignment horizontal="center" vertical="center" wrapText="1"/>
    </xf>
    <xf numFmtId="164" fontId="20" fillId="9" borderId="7" xfId="0" applyNumberFormat="1" applyFont="1" applyFill="1" applyBorder="1" applyAlignment="1">
      <alignment horizontal="center" vertical="center" wrapText="1"/>
    </xf>
    <xf numFmtId="164" fontId="20" fillId="9" borderId="36" xfId="0" applyNumberFormat="1" applyFont="1" applyFill="1" applyBorder="1" applyAlignment="1">
      <alignment horizontal="center" vertical="center" wrapText="1"/>
    </xf>
    <xf numFmtId="1" fontId="21" fillId="5" borderId="20" xfId="0" applyNumberFormat="1" applyFont="1" applyFill="1" applyBorder="1" applyAlignment="1">
      <alignment horizontal="center" vertical="center" wrapText="1"/>
    </xf>
    <xf numFmtId="1" fontId="21" fillId="5" borderId="15" xfId="0" applyNumberFormat="1" applyFont="1" applyFill="1" applyBorder="1" applyAlignment="1">
      <alignment horizontal="center" vertical="center" wrapText="1"/>
    </xf>
    <xf numFmtId="164" fontId="20" fillId="9" borderId="35" xfId="0" applyNumberFormat="1" applyFont="1" applyFill="1" applyBorder="1" applyAlignment="1">
      <alignment horizontal="center" vertical="center" wrapText="1"/>
    </xf>
    <xf numFmtId="0" fontId="21" fillId="6" borderId="10" xfId="0" applyFont="1" applyFill="1" applyBorder="1" applyAlignment="1">
      <alignment horizontal="center" vertical="center" wrapText="1"/>
    </xf>
    <xf numFmtId="164" fontId="21" fillId="9" borderId="35" xfId="0" applyNumberFormat="1" applyFont="1" applyFill="1" applyBorder="1" applyAlignment="1">
      <alignment horizontal="center" vertical="center" wrapText="1"/>
    </xf>
    <xf numFmtId="164" fontId="21" fillId="9" borderId="36" xfId="0" applyNumberFormat="1" applyFont="1" applyFill="1" applyBorder="1" applyAlignment="1">
      <alignment horizontal="center" vertical="center" wrapText="1"/>
    </xf>
    <xf numFmtId="164" fontId="21" fillId="9" borderId="7" xfId="0" applyNumberFormat="1" applyFont="1" applyFill="1" applyBorder="1" applyAlignment="1">
      <alignment horizontal="center" vertical="center" wrapText="1"/>
    </xf>
    <xf numFmtId="164" fontId="20" fillId="9" borderId="47" xfId="0" applyNumberFormat="1" applyFont="1" applyFill="1" applyBorder="1" applyAlignment="1">
      <alignment horizontal="center" vertical="center" wrapText="1"/>
    </xf>
    <xf numFmtId="164" fontId="20" fillId="9" borderId="45" xfId="0" applyNumberFormat="1" applyFont="1" applyFill="1" applyBorder="1" applyAlignment="1">
      <alignment horizontal="center" vertical="center" wrapText="1"/>
    </xf>
    <xf numFmtId="1" fontId="18" fillId="5" borderId="99" xfId="0" applyNumberFormat="1" applyFont="1" applyFill="1" applyBorder="1" applyAlignment="1">
      <alignment horizontal="center" vertical="center" wrapText="1"/>
    </xf>
    <xf numFmtId="164" fontId="37" fillId="9" borderId="5" xfId="0" applyNumberFormat="1" applyFont="1" applyFill="1" applyBorder="1" applyAlignment="1">
      <alignment horizontal="center" vertical="center" wrapText="1"/>
    </xf>
    <xf numFmtId="1" fontId="37" fillId="5" borderId="8" xfId="0" applyNumberFormat="1" applyFont="1" applyFill="1" applyBorder="1" applyAlignment="1">
      <alignment horizontal="center" vertical="center" wrapText="1"/>
    </xf>
    <xf numFmtId="0" fontId="18" fillId="6" borderId="7" xfId="0" applyFont="1" applyFill="1" applyBorder="1" applyAlignment="1">
      <alignment horizontal="center" vertical="center" wrapText="1"/>
    </xf>
    <xf numFmtId="164" fontId="37" fillId="9" borderId="81" xfId="0" applyNumberFormat="1" applyFont="1" applyFill="1" applyBorder="1" applyAlignment="1">
      <alignment horizontal="center" vertical="center" wrapText="1"/>
    </xf>
    <xf numFmtId="164" fontId="20" fillId="9" borderId="5" xfId="0" applyNumberFormat="1" applyFont="1" applyFill="1" applyBorder="1" applyAlignment="1">
      <alignment horizontal="center" vertical="center" wrapText="1"/>
    </xf>
    <xf numFmtId="1" fontId="37" fillId="6" borderId="8" xfId="0" applyNumberFormat="1" applyFont="1" applyFill="1" applyBorder="1" applyAlignment="1">
      <alignment horizontal="center" vertical="center" wrapText="1"/>
    </xf>
    <xf numFmtId="164" fontId="18" fillId="9" borderId="5" xfId="0" applyNumberFormat="1" applyFont="1" applyFill="1" applyBorder="1" applyAlignment="1">
      <alignment horizontal="center" vertical="center" wrapText="1"/>
    </xf>
    <xf numFmtId="164" fontId="18" fillId="9" borderId="6" xfId="0" applyNumberFormat="1" applyFont="1" applyFill="1" applyBorder="1" applyAlignment="1">
      <alignment horizontal="center" vertical="center" wrapText="1"/>
    </xf>
    <xf numFmtId="1" fontId="37" fillId="6" borderId="9" xfId="0" applyNumberFormat="1" applyFont="1" applyFill="1" applyBorder="1" applyAlignment="1">
      <alignment horizontal="center" vertical="center" wrapText="1"/>
    </xf>
    <xf numFmtId="164" fontId="37" fillId="9" borderId="6" xfId="0" applyNumberFormat="1" applyFont="1" applyFill="1" applyBorder="1" applyAlignment="1">
      <alignment horizontal="center" vertical="center" wrapText="1"/>
    </xf>
    <xf numFmtId="1" fontId="37" fillId="5" borderId="9" xfId="0" applyNumberFormat="1"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8" xfId="0" applyFont="1" applyFill="1" applyBorder="1" applyAlignment="1">
      <alignment horizontal="center" vertical="center" wrapText="1"/>
    </xf>
    <xf numFmtId="164" fontId="21" fillId="9" borderId="96" xfId="0" applyNumberFormat="1" applyFont="1" applyFill="1" applyBorder="1" applyAlignment="1">
      <alignment horizontal="center" vertical="center" wrapText="1"/>
    </xf>
    <xf numFmtId="164" fontId="21" fillId="9" borderId="97" xfId="0" applyNumberFormat="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164" fontId="21" fillId="9" borderId="63" xfId="0" applyNumberFormat="1" applyFont="1" applyFill="1" applyBorder="1" applyAlignment="1">
      <alignment horizontal="center" vertical="center" wrapText="1"/>
    </xf>
    <xf numFmtId="164" fontId="21" fillId="9" borderId="46" xfId="0" applyNumberFormat="1" applyFont="1" applyFill="1" applyBorder="1" applyAlignment="1">
      <alignment horizontal="center" vertical="center" wrapText="1"/>
    </xf>
    <xf numFmtId="0" fontId="20" fillId="6" borderId="9" xfId="0" applyFont="1" applyFill="1" applyBorder="1" applyAlignment="1">
      <alignment horizontal="center" vertical="center"/>
    </xf>
    <xf numFmtId="164" fontId="37" fillId="9" borderId="63" xfId="0" applyNumberFormat="1" applyFont="1" applyFill="1" applyBorder="1" applyAlignment="1">
      <alignment horizontal="center" vertical="center" wrapText="1"/>
    </xf>
    <xf numFmtId="164" fontId="37" fillId="9" borderId="46" xfId="0" applyNumberFormat="1" applyFont="1" applyFill="1" applyBorder="1" applyAlignment="1">
      <alignment horizontal="center" vertical="center" wrapText="1"/>
    </xf>
    <xf numFmtId="164" fontId="20" fillId="9" borderId="6" xfId="0" applyNumberFormat="1" applyFont="1" applyFill="1" applyBorder="1" applyAlignment="1">
      <alignment horizontal="center" vertical="center" wrapText="1"/>
    </xf>
    <xf numFmtId="1" fontId="18" fillId="5" borderId="104" xfId="0" applyNumberFormat="1" applyFont="1" applyFill="1" applyBorder="1" applyAlignment="1">
      <alignment horizontal="center" vertical="center" wrapText="1"/>
    </xf>
    <xf numFmtId="1" fontId="18" fillId="5" borderId="105" xfId="0" applyNumberFormat="1" applyFont="1" applyFill="1" applyBorder="1" applyAlignment="1">
      <alignment horizontal="center" vertical="center" wrapText="1"/>
    </xf>
    <xf numFmtId="164" fontId="21" fillId="9" borderId="6" xfId="0" applyNumberFormat="1" applyFont="1" applyFill="1" applyBorder="1" applyAlignment="1">
      <alignment horizontal="center" vertical="center" wrapText="1"/>
    </xf>
    <xf numFmtId="164" fontId="21" fillId="9" borderId="5" xfId="0" applyNumberFormat="1" applyFont="1" applyFill="1" applyBorder="1" applyAlignment="1">
      <alignment horizontal="center" vertical="center" wrapText="1"/>
    </xf>
    <xf numFmtId="1" fontId="21" fillId="5" borderId="10" xfId="0" applyNumberFormat="1" applyFont="1" applyFill="1" applyBorder="1" applyAlignment="1">
      <alignment horizontal="center" vertical="center" wrapText="1"/>
    </xf>
    <xf numFmtId="1" fontId="21" fillId="5" borderId="8" xfId="0" applyNumberFormat="1" applyFont="1" applyFill="1" applyBorder="1" applyAlignment="1">
      <alignment horizontal="center" vertical="center" wrapText="1"/>
    </xf>
    <xf numFmtId="1" fontId="21" fillId="5" borderId="94" xfId="0" applyNumberFormat="1"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32" xfId="0" applyFont="1" applyFill="1" applyBorder="1" applyAlignment="1">
      <alignment horizontal="center" vertical="center" wrapText="1"/>
    </xf>
    <xf numFmtId="164" fontId="21" fillId="9" borderId="0" xfId="0" applyNumberFormat="1" applyFont="1" applyFill="1" applyAlignment="1">
      <alignment horizontal="center" vertical="center" wrapText="1"/>
    </xf>
    <xf numFmtId="164" fontId="21" fillId="9" borderId="1" xfId="0" applyNumberFormat="1" applyFont="1" applyFill="1" applyBorder="1" applyAlignment="1">
      <alignment horizontal="center" vertical="center" wrapText="1"/>
    </xf>
    <xf numFmtId="164" fontId="21" fillId="9" borderId="13" xfId="0" applyNumberFormat="1" applyFont="1" applyFill="1" applyBorder="1" applyAlignment="1">
      <alignment horizontal="center" vertical="center" wrapText="1"/>
    </xf>
    <xf numFmtId="0" fontId="18" fillId="3" borderId="33" xfId="0" applyFont="1" applyFill="1" applyBorder="1" applyAlignment="1">
      <alignment horizontal="center" vertical="center" wrapText="1"/>
    </xf>
    <xf numFmtId="0" fontId="3" fillId="12" borderId="36" xfId="0" applyFont="1" applyFill="1" applyBorder="1" applyAlignment="1">
      <alignment horizontal="center" vertical="center" wrapText="1"/>
    </xf>
    <xf numFmtId="1" fontId="21" fillId="5" borderId="9" xfId="0" applyNumberFormat="1" applyFont="1" applyFill="1" applyBorder="1" applyAlignment="1">
      <alignment horizontal="center" vertical="center" wrapText="1"/>
    </xf>
    <xf numFmtId="164" fontId="20" fillId="9" borderId="0" xfId="0" applyNumberFormat="1" applyFont="1" applyFill="1" applyAlignment="1">
      <alignment horizontal="center" vertical="center" wrapText="1"/>
    </xf>
    <xf numFmtId="164" fontId="20" fillId="9" borderId="13" xfId="0" applyNumberFormat="1" applyFont="1" applyFill="1" applyBorder="1" applyAlignment="1">
      <alignment horizontal="center" vertical="center" wrapText="1"/>
    </xf>
    <xf numFmtId="1" fontId="21" fillId="5" borderId="6" xfId="0" applyNumberFormat="1" applyFont="1" applyFill="1" applyBorder="1" applyAlignment="1">
      <alignment horizontal="center" vertical="center" wrapText="1"/>
    </xf>
    <xf numFmtId="1" fontId="21" fillId="5" borderId="5" xfId="0" applyNumberFormat="1" applyFont="1" applyFill="1" applyBorder="1" applyAlignment="1">
      <alignment horizontal="center" vertical="center" wrapText="1"/>
    </xf>
    <xf numFmtId="164" fontId="21" fillId="9" borderId="94" xfId="0" applyNumberFormat="1"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2" xfId="0" applyFont="1" applyBorder="1" applyAlignment="1">
      <alignment horizontal="center" vertical="center" wrapText="1"/>
    </xf>
    <xf numFmtId="0" fontId="37" fillId="6" borderId="1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2" xfId="0" applyFont="1" applyFill="1" applyBorder="1" applyAlignment="1">
      <alignment horizontal="center" vertical="center" wrapText="1"/>
    </xf>
    <xf numFmtId="164" fontId="18" fillId="3" borderId="45" xfId="0" applyNumberFormat="1" applyFont="1" applyFill="1" applyBorder="1" applyAlignment="1">
      <alignment horizontal="center" vertical="center" wrapText="1"/>
    </xf>
    <xf numFmtId="164" fontId="20" fillId="9" borderId="46" xfId="0" applyNumberFormat="1" applyFont="1" applyFill="1" applyBorder="1" applyAlignment="1">
      <alignment horizontal="center" vertical="center" wrapText="1"/>
    </xf>
    <xf numFmtId="0" fontId="18" fillId="3" borderId="39" xfId="0" applyFont="1" applyFill="1" applyBorder="1" applyAlignment="1">
      <alignment horizontal="center" vertical="center" wrapText="1"/>
    </xf>
    <xf numFmtId="1" fontId="22" fillId="5" borderId="12" xfId="0" applyNumberFormat="1"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47" xfId="0" applyFont="1" applyFill="1" applyBorder="1" applyAlignment="1">
      <alignment horizontal="center" vertical="center" wrapText="1"/>
    </xf>
    <xf numFmtId="164" fontId="18" fillId="9" borderId="63" xfId="0" applyNumberFormat="1" applyFont="1" applyFill="1" applyBorder="1" applyAlignment="1">
      <alignment horizontal="center" vertical="center" wrapText="1"/>
    </xf>
    <xf numFmtId="164" fontId="21" fillId="9" borderId="3" xfId="0" applyNumberFormat="1" applyFont="1" applyFill="1" applyBorder="1" applyAlignment="1">
      <alignment horizontal="center" vertical="center" wrapText="1"/>
    </xf>
    <xf numFmtId="164" fontId="37" fillId="9" borderId="0" xfId="0" applyNumberFormat="1" applyFont="1" applyFill="1" applyAlignment="1">
      <alignment horizontal="center" vertical="center" wrapText="1"/>
    </xf>
    <xf numFmtId="164" fontId="37" fillId="9" borderId="13" xfId="0" applyNumberFormat="1" applyFont="1" applyFill="1" applyBorder="1" applyAlignment="1">
      <alignment horizontal="center" vertical="center" wrapText="1"/>
    </xf>
    <xf numFmtId="164" fontId="20" fillId="9" borderId="27" xfId="0" applyNumberFormat="1" applyFont="1" applyFill="1" applyBorder="1" applyAlignment="1">
      <alignment horizontal="center" vertical="center" wrapText="1"/>
    </xf>
    <xf numFmtId="164" fontId="20" fillId="9" borderId="1" xfId="0" applyNumberFormat="1" applyFont="1" applyFill="1" applyBorder="1" applyAlignment="1">
      <alignment horizontal="center" vertical="center" wrapText="1"/>
    </xf>
    <xf numFmtId="164" fontId="18" fillId="9" borderId="46" xfId="0" applyNumberFormat="1" applyFont="1" applyFill="1" applyBorder="1" applyAlignment="1">
      <alignment horizontal="center" vertical="center" wrapText="1"/>
    </xf>
    <xf numFmtId="164" fontId="20" fillId="9" borderId="3" xfId="0" applyNumberFormat="1"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40" xfId="0" applyFont="1" applyFill="1" applyBorder="1" applyAlignment="1">
      <alignment horizontal="center" vertical="center" wrapText="1"/>
    </xf>
    <xf numFmtId="164" fontId="12" fillId="0" borderId="69" xfId="0" applyNumberFormat="1" applyFont="1" applyBorder="1" applyAlignment="1">
      <alignment horizontal="center" vertical="center" wrapText="1"/>
    </xf>
    <xf numFmtId="164" fontId="12" fillId="0" borderId="70" xfId="0" applyNumberFormat="1" applyFont="1" applyBorder="1" applyAlignment="1">
      <alignment horizontal="center" vertical="center" wrapText="1"/>
    </xf>
    <xf numFmtId="164" fontId="12" fillId="0" borderId="71" xfId="0" applyNumberFormat="1" applyFont="1" applyBorder="1" applyAlignment="1">
      <alignment horizontal="center" vertical="center" wrapText="1"/>
    </xf>
    <xf numFmtId="164" fontId="22" fillId="9" borderId="81" xfId="0" applyNumberFormat="1" applyFont="1" applyFill="1" applyBorder="1" applyAlignment="1">
      <alignment horizontal="center" vertical="center" wrapText="1"/>
    </xf>
    <xf numFmtId="1" fontId="22" fillId="5" borderId="7" xfId="0" applyNumberFormat="1" applyFont="1" applyFill="1" applyBorder="1" applyAlignment="1">
      <alignment horizontal="center" vertical="center" wrapText="1"/>
    </xf>
    <xf numFmtId="1" fontId="22" fillId="5" borderId="36" xfId="0" applyNumberFormat="1" applyFont="1" applyFill="1" applyBorder="1" applyAlignment="1">
      <alignment horizontal="center" vertical="center" wrapText="1"/>
    </xf>
    <xf numFmtId="164" fontId="22" fillId="9" borderId="94" xfId="0" applyNumberFormat="1" applyFont="1" applyFill="1" applyBorder="1" applyAlignment="1">
      <alignment horizontal="center" vertical="center" wrapText="1"/>
    </xf>
    <xf numFmtId="164" fontId="22" fillId="9" borderId="95"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9" xfId="0" applyFont="1" applyBorder="1" applyAlignment="1">
      <alignment horizontal="center" vertical="center"/>
    </xf>
    <xf numFmtId="0" fontId="12" fillId="0" borderId="22" xfId="0" applyFont="1" applyBorder="1" applyAlignment="1">
      <alignment horizontal="center" vertical="center"/>
    </xf>
    <xf numFmtId="165" fontId="12" fillId="3" borderId="48" xfId="1" applyNumberFormat="1" applyFont="1" applyFill="1" applyBorder="1" applyAlignment="1">
      <alignment horizontal="center" vertical="center"/>
    </xf>
    <xf numFmtId="165" fontId="12" fillId="3" borderId="27" xfId="1" applyNumberFormat="1" applyFont="1" applyFill="1" applyBorder="1" applyAlignment="1">
      <alignment horizontal="center" vertical="center"/>
    </xf>
    <xf numFmtId="165" fontId="12" fillId="3" borderId="34" xfId="1" applyNumberFormat="1" applyFont="1" applyFill="1" applyBorder="1" applyAlignment="1">
      <alignment horizontal="center" vertical="center"/>
    </xf>
    <xf numFmtId="165" fontId="12" fillId="3" borderId="54" xfId="1" applyNumberFormat="1" applyFont="1" applyFill="1" applyBorder="1" applyAlignment="1">
      <alignment horizontal="center" vertical="center"/>
    </xf>
    <xf numFmtId="165" fontId="12" fillId="3" borderId="13" xfId="1" applyNumberFormat="1" applyFont="1" applyFill="1" applyBorder="1" applyAlignment="1">
      <alignment horizontal="center" vertical="center"/>
    </xf>
    <xf numFmtId="165" fontId="12" fillId="3" borderId="40" xfId="1" applyNumberFormat="1" applyFont="1" applyFill="1" applyBorder="1" applyAlignment="1">
      <alignment horizontal="center" vertical="center"/>
    </xf>
    <xf numFmtId="0" fontId="14" fillId="14" borderId="69" xfId="0" applyFont="1" applyFill="1" applyBorder="1" applyAlignment="1">
      <alignment horizontal="center" vertical="center" wrapText="1"/>
    </xf>
    <xf numFmtId="0" fontId="14" fillId="14" borderId="7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34"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Alignment="1">
      <alignment horizontal="center" vertical="center"/>
    </xf>
    <xf numFmtId="0" fontId="11" fillId="3" borderId="39" xfId="0" applyFont="1" applyFill="1" applyBorder="1" applyAlignment="1">
      <alignment horizontal="center" vertical="center"/>
    </xf>
    <xf numFmtId="164" fontId="15" fillId="0" borderId="16"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164" fontId="15" fillId="0" borderId="40"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0" xfId="0" applyFont="1" applyBorder="1" applyAlignment="1">
      <alignment horizontal="center" vertical="center" wrapText="1"/>
    </xf>
    <xf numFmtId="0" fontId="10" fillId="3" borderId="48" xfId="0" applyFont="1" applyFill="1" applyBorder="1" applyAlignment="1">
      <alignment horizontal="center" vertical="center"/>
    </xf>
    <xf numFmtId="0" fontId="10" fillId="3" borderId="35"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7" xfId="0" applyFont="1" applyFill="1" applyBorder="1" applyAlignment="1">
      <alignment horizontal="center" vertical="center"/>
    </xf>
    <xf numFmtId="0" fontId="15" fillId="0" borderId="54" xfId="0" applyFont="1" applyBorder="1" applyAlignment="1">
      <alignment horizontal="center" vertical="center" wrapText="1"/>
    </xf>
    <xf numFmtId="0" fontId="15" fillId="0" borderId="40" xfId="0" applyFont="1" applyBorder="1" applyAlignment="1">
      <alignment horizontal="center" vertical="center"/>
    </xf>
    <xf numFmtId="1" fontId="30" fillId="6" borderId="30"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0" borderId="0" xfId="0" applyFont="1" applyAlignment="1">
      <alignment horizontal="center" vertical="center" wrapText="1"/>
    </xf>
    <xf numFmtId="0" fontId="15" fillId="0" borderId="39" xfId="0" applyFont="1" applyBorder="1" applyAlignment="1">
      <alignment horizontal="center" vertical="center" wrapText="1"/>
    </xf>
    <xf numFmtId="0" fontId="34" fillId="3" borderId="48"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39" xfId="0" applyFont="1" applyFill="1" applyBorder="1" applyAlignment="1">
      <alignment horizontal="center" vertical="center" wrapText="1"/>
    </xf>
    <xf numFmtId="165" fontId="32" fillId="3" borderId="92" xfId="1" applyNumberFormat="1" applyFont="1" applyFill="1" applyBorder="1" applyAlignment="1">
      <alignment horizontal="center" vertical="center"/>
    </xf>
    <xf numFmtId="165" fontId="32" fillId="3" borderId="3" xfId="1" applyNumberFormat="1" applyFont="1" applyFill="1" applyBorder="1" applyAlignment="1">
      <alignment horizontal="center" vertical="center"/>
    </xf>
    <xf numFmtId="165" fontId="32" fillId="3" borderId="64" xfId="1" applyNumberFormat="1" applyFont="1" applyFill="1" applyBorder="1" applyAlignment="1">
      <alignment horizontal="center" vertical="center"/>
    </xf>
    <xf numFmtId="164" fontId="12" fillId="3" borderId="69" xfId="0" applyNumberFormat="1" applyFont="1" applyFill="1" applyBorder="1" applyAlignment="1">
      <alignment horizontal="center" vertical="center" wrapText="1"/>
    </xf>
    <xf numFmtId="164" fontId="12" fillId="3" borderId="70" xfId="0" applyNumberFormat="1" applyFont="1" applyFill="1" applyBorder="1" applyAlignment="1">
      <alignment horizontal="center" vertical="center" wrapText="1"/>
    </xf>
    <xf numFmtId="164" fontId="12" fillId="3" borderId="71" xfId="0" applyNumberFormat="1" applyFont="1" applyFill="1" applyBorder="1" applyAlignment="1">
      <alignment horizontal="center" vertical="center" wrapText="1"/>
    </xf>
    <xf numFmtId="0" fontId="14" fillId="14" borderId="54" xfId="0" applyFont="1" applyFill="1" applyBorder="1" applyAlignment="1">
      <alignment horizontal="center" vertical="center" wrapText="1"/>
    </xf>
    <xf numFmtId="0" fontId="34" fillId="12" borderId="48" xfId="0" applyFont="1" applyFill="1" applyBorder="1" applyAlignment="1">
      <alignment horizontal="center" vertical="center" wrapText="1"/>
    </xf>
    <xf numFmtId="0" fontId="34" fillId="12" borderId="27" xfId="0" applyFont="1" applyFill="1" applyBorder="1" applyAlignment="1">
      <alignment horizontal="center" vertical="center" wrapText="1"/>
    </xf>
    <xf numFmtId="0" fontId="34" fillId="12" borderId="34" xfId="0" applyFont="1" applyFill="1" applyBorder="1" applyAlignment="1">
      <alignment horizontal="center" vertical="center" wrapText="1"/>
    </xf>
    <xf numFmtId="0" fontId="34" fillId="12" borderId="49" xfId="0" applyFont="1" applyFill="1" applyBorder="1" applyAlignment="1">
      <alignment horizontal="center" vertical="center" wrapText="1"/>
    </xf>
    <xf numFmtId="0" fontId="34" fillId="12" borderId="0" xfId="0" applyFont="1" applyFill="1" applyAlignment="1">
      <alignment horizontal="center" vertical="center" wrapText="1"/>
    </xf>
    <xf numFmtId="0" fontId="34" fillId="12" borderId="39" xfId="0" applyFont="1" applyFill="1" applyBorder="1" applyAlignment="1">
      <alignment horizontal="center" vertical="center" wrapText="1"/>
    </xf>
    <xf numFmtId="0" fontId="34" fillId="12" borderId="54" xfId="0" applyFont="1" applyFill="1" applyBorder="1" applyAlignment="1">
      <alignment horizontal="center" vertical="center" wrapText="1"/>
    </xf>
    <xf numFmtId="0" fontId="34" fillId="12" borderId="13" xfId="0" applyFont="1" applyFill="1" applyBorder="1" applyAlignment="1">
      <alignment horizontal="center" vertical="center" wrapText="1"/>
    </xf>
    <xf numFmtId="0" fontId="34" fillId="12" borderId="40" xfId="0" applyFont="1" applyFill="1" applyBorder="1" applyAlignment="1">
      <alignment horizontal="center" vertical="center" wrapText="1"/>
    </xf>
    <xf numFmtId="0" fontId="32" fillId="3" borderId="30"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67"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14" xfId="0" applyFont="1" applyFill="1" applyBorder="1" applyAlignment="1">
      <alignment horizontal="center" vertical="center"/>
    </xf>
    <xf numFmtId="0" fontId="33" fillId="3" borderId="28"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2" xfId="0" applyFont="1" applyBorder="1" applyAlignment="1">
      <alignment horizontal="center" vertical="center"/>
    </xf>
    <xf numFmtId="0" fontId="15"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8"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78" xfId="0" applyFont="1" applyBorder="1" applyAlignment="1">
      <alignment horizontal="center" vertical="center" wrapText="1"/>
    </xf>
    <xf numFmtId="1" fontId="31" fillId="5" borderId="51" xfId="0" applyNumberFormat="1" applyFont="1" applyFill="1" applyBorder="1" applyAlignment="1">
      <alignment horizontal="center" vertical="center"/>
    </xf>
    <xf numFmtId="1" fontId="31" fillId="5" borderId="2" xfId="0" applyNumberFormat="1" applyFont="1" applyFill="1" applyBorder="1" applyAlignment="1">
      <alignment horizontal="center" vertical="center"/>
    </xf>
    <xf numFmtId="1" fontId="31" fillId="5" borderId="50" xfId="0" applyNumberFormat="1" applyFont="1" applyFill="1" applyBorder="1" applyAlignment="1">
      <alignment horizontal="center" vertical="center"/>
    </xf>
    <xf numFmtId="1" fontId="31" fillId="6" borderId="51" xfId="0" applyNumberFormat="1" applyFont="1" applyFill="1" applyBorder="1" applyAlignment="1">
      <alignment horizontal="center" vertical="center"/>
    </xf>
    <xf numFmtId="0" fontId="31" fillId="6" borderId="2" xfId="0" applyFont="1" applyFill="1" applyBorder="1" applyAlignment="1">
      <alignment horizontal="center" vertical="center"/>
    </xf>
    <xf numFmtId="0" fontId="31" fillId="6" borderId="50" xfId="0" applyFont="1" applyFill="1" applyBorder="1" applyAlignment="1">
      <alignment horizontal="center" vertical="center"/>
    </xf>
    <xf numFmtId="165" fontId="34" fillId="3" borderId="93" xfId="1" applyNumberFormat="1" applyFont="1" applyFill="1" applyBorder="1" applyAlignment="1">
      <alignment horizontal="center" vertical="center"/>
    </xf>
    <xf numFmtId="164" fontId="15"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12" borderId="19"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2" xfId="0" applyFont="1" applyFill="1" applyBorder="1" applyAlignment="1">
      <alignment horizontal="center" vertical="center" wrapText="1"/>
    </xf>
    <xf numFmtId="164" fontId="18" fillId="9" borderId="19" xfId="0" applyNumberFormat="1" applyFont="1" applyFill="1" applyBorder="1" applyAlignment="1">
      <alignment horizontal="center" vertical="center" wrapText="1"/>
    </xf>
    <xf numFmtId="164" fontId="18" fillId="9" borderId="22"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20" fillId="3" borderId="22" xfId="0" applyNumberFormat="1" applyFont="1" applyFill="1" applyBorder="1" applyAlignment="1">
      <alignment horizontal="center" vertical="center" wrapText="1"/>
    </xf>
    <xf numFmtId="164" fontId="21" fillId="3" borderId="19" xfId="0" applyNumberFormat="1" applyFont="1" applyFill="1" applyBorder="1" applyAlignment="1">
      <alignment horizontal="center" vertical="center" wrapText="1"/>
    </xf>
    <xf numFmtId="164" fontId="21" fillId="3" borderId="22" xfId="0" applyNumberFormat="1" applyFont="1" applyFill="1" applyBorder="1" applyAlignment="1">
      <alignment horizontal="center" vertical="center" wrapText="1"/>
    </xf>
    <xf numFmtId="164" fontId="18" fillId="9" borderId="24" xfId="0" applyNumberFormat="1" applyFont="1" applyFill="1" applyBorder="1" applyAlignment="1">
      <alignment horizontal="center" vertical="center" wrapText="1"/>
    </xf>
    <xf numFmtId="164" fontId="18" fillId="9" borderId="32" xfId="0" applyNumberFormat="1" applyFont="1" applyFill="1" applyBorder="1" applyAlignment="1">
      <alignment horizontal="center" vertical="center" wrapText="1"/>
    </xf>
    <xf numFmtId="164" fontId="21" fillId="3" borderId="24" xfId="0" applyNumberFormat="1" applyFont="1" applyFill="1" applyBorder="1" applyAlignment="1">
      <alignment horizontal="center" vertical="center" wrapText="1"/>
    </xf>
    <xf numFmtId="164" fontId="21" fillId="3" borderId="32" xfId="0" applyNumberFormat="1" applyFont="1" applyFill="1" applyBorder="1" applyAlignment="1">
      <alignment horizontal="center" vertical="center" wrapText="1"/>
    </xf>
    <xf numFmtId="164" fontId="20" fillId="3" borderId="24" xfId="0" applyNumberFormat="1" applyFont="1" applyFill="1" applyBorder="1" applyAlignment="1">
      <alignment horizontal="center" vertical="center" wrapText="1"/>
    </xf>
    <xf numFmtId="164" fontId="20" fillId="3" borderId="32" xfId="0" applyNumberFormat="1" applyFont="1" applyFill="1" applyBorder="1" applyAlignment="1">
      <alignment horizontal="center" vertical="center" wrapText="1"/>
    </xf>
    <xf numFmtId="164" fontId="18" fillId="3" borderId="19" xfId="0" applyNumberFormat="1" applyFont="1" applyFill="1" applyBorder="1" applyAlignment="1">
      <alignment horizontal="center" vertical="center" wrapText="1"/>
    </xf>
    <xf numFmtId="164" fontId="18" fillId="3" borderId="32" xfId="0" applyNumberFormat="1" applyFont="1" applyFill="1" applyBorder="1" applyAlignment="1">
      <alignment horizontal="center" vertical="center" wrapText="1"/>
    </xf>
    <xf numFmtId="164" fontId="18" fillId="9" borderId="33" xfId="0" applyNumberFormat="1" applyFont="1" applyFill="1" applyBorder="1" applyAlignment="1">
      <alignment horizontal="center" vertical="center" wrapText="1"/>
    </xf>
    <xf numFmtId="164" fontId="21" fillId="3" borderId="33" xfId="0" applyNumberFormat="1" applyFont="1" applyFill="1" applyBorder="1" applyAlignment="1">
      <alignment horizontal="center" vertical="center" wrapText="1"/>
    </xf>
    <xf numFmtId="164" fontId="20" fillId="3" borderId="33" xfId="0" applyNumberFormat="1" applyFont="1" applyFill="1" applyBorder="1" applyAlignment="1">
      <alignment horizontal="center" vertical="center" wrapText="1"/>
    </xf>
    <xf numFmtId="164" fontId="21" fillId="3" borderId="98" xfId="0" applyNumberFormat="1" applyFont="1" applyFill="1" applyBorder="1" applyAlignment="1">
      <alignment horizontal="center" vertical="center" wrapText="1"/>
    </xf>
    <xf numFmtId="164" fontId="18" fillId="3" borderId="33" xfId="0" applyNumberFormat="1" applyFont="1" applyFill="1" applyBorder="1" applyAlignment="1">
      <alignment horizontal="center" vertical="center" wrapText="1"/>
    </xf>
    <xf numFmtId="164" fontId="18" fillId="3" borderId="22" xfId="0" applyNumberFormat="1" applyFont="1" applyFill="1" applyBorder="1" applyAlignment="1">
      <alignment horizontal="center" vertical="center" wrapText="1"/>
    </xf>
    <xf numFmtId="164" fontId="18" fillId="3" borderId="24" xfId="0" applyNumberFormat="1" applyFont="1" applyFill="1" applyBorder="1" applyAlignment="1">
      <alignment horizontal="center" vertical="center" wrapText="1"/>
    </xf>
    <xf numFmtId="164" fontId="18" fillId="9" borderId="53" xfId="0" applyNumberFormat="1" applyFont="1" applyFill="1" applyBorder="1" applyAlignment="1">
      <alignment horizontal="center" vertical="center" wrapText="1"/>
    </xf>
    <xf numFmtId="164" fontId="20" fillId="3" borderId="98" xfId="0" applyNumberFormat="1" applyFont="1" applyFill="1" applyBorder="1" applyAlignment="1">
      <alignment horizontal="center" vertical="center" wrapText="1"/>
    </xf>
    <xf numFmtId="164" fontId="21" fillId="3" borderId="64" xfId="0" applyNumberFormat="1" applyFont="1" applyFill="1" applyBorder="1" applyAlignment="1">
      <alignment horizontal="center" vertical="center" wrapText="1"/>
    </xf>
    <xf numFmtId="164" fontId="21" fillId="3" borderId="53" xfId="0" applyNumberFormat="1" applyFont="1" applyFill="1" applyBorder="1" applyAlignment="1">
      <alignment horizontal="center" vertical="center" wrapText="1"/>
    </xf>
    <xf numFmtId="164" fontId="18" fillId="9" borderId="66" xfId="0" applyNumberFormat="1" applyFont="1" applyFill="1" applyBorder="1" applyAlignment="1">
      <alignment horizontal="center" vertical="center" wrapText="1"/>
    </xf>
    <xf numFmtId="164" fontId="18" fillId="3" borderId="66" xfId="0" applyNumberFormat="1" applyFont="1" applyFill="1" applyBorder="1" applyAlignment="1">
      <alignment horizontal="center" vertical="center" wrapText="1"/>
    </xf>
    <xf numFmtId="164" fontId="21" fillId="3" borderId="50" xfId="0" applyNumberFormat="1" applyFont="1" applyFill="1" applyBorder="1" applyAlignment="1">
      <alignment horizontal="center" vertical="center" wrapText="1"/>
    </xf>
    <xf numFmtId="164" fontId="20" fillId="3" borderId="66" xfId="0" applyNumberFormat="1" applyFont="1" applyFill="1" applyBorder="1" applyAlignment="1">
      <alignment horizontal="center" vertical="center" wrapText="1"/>
    </xf>
    <xf numFmtId="164" fontId="21" fillId="3" borderId="40" xfId="0" applyNumberFormat="1" applyFont="1" applyFill="1" applyBorder="1" applyAlignment="1">
      <alignment horizontal="center" vertical="center" wrapText="1"/>
    </xf>
    <xf numFmtId="164" fontId="20" fillId="3" borderId="64" xfId="0" applyNumberFormat="1" applyFont="1" applyFill="1" applyBorder="1" applyAlignment="1">
      <alignment horizontal="center" vertical="center" wrapText="1"/>
    </xf>
    <xf numFmtId="164" fontId="20" fillId="3" borderId="40" xfId="0" applyNumberFormat="1" applyFont="1" applyFill="1" applyBorder="1" applyAlignment="1">
      <alignment horizontal="center" vertical="center" wrapText="1"/>
    </xf>
    <xf numFmtId="164" fontId="18" fillId="9" borderId="34" xfId="0" applyNumberFormat="1" applyFont="1" applyFill="1" applyBorder="1" applyAlignment="1">
      <alignment horizontal="center" vertical="center" wrapText="1"/>
    </xf>
    <xf numFmtId="164" fontId="18" fillId="9" borderId="39" xfId="0" applyNumberFormat="1" applyFont="1" applyFill="1" applyBorder="1" applyAlignment="1">
      <alignment horizontal="center" vertical="center" wrapText="1"/>
    </xf>
    <xf numFmtId="164" fontId="18" fillId="3" borderId="48" xfId="0" applyNumberFormat="1" applyFont="1" applyFill="1" applyBorder="1" applyAlignment="1">
      <alignment horizontal="center" vertical="center" wrapText="1"/>
    </xf>
    <xf numFmtId="164" fontId="18" fillId="3" borderId="54" xfId="0" applyNumberFormat="1" applyFont="1" applyFill="1" applyBorder="1" applyAlignment="1">
      <alignment horizontal="center" vertical="center" wrapText="1"/>
    </xf>
    <xf numFmtId="164" fontId="18" fillId="9" borderId="48" xfId="0" applyNumberFormat="1" applyFont="1" applyFill="1" applyBorder="1" applyAlignment="1">
      <alignment horizontal="center" vertical="center" wrapText="1"/>
    </xf>
    <xf numFmtId="164" fontId="18" fillId="9" borderId="54" xfId="0" applyNumberFormat="1" applyFont="1" applyFill="1" applyBorder="1" applyAlignment="1">
      <alignment horizontal="center" vertical="center" wrapText="1"/>
    </xf>
    <xf numFmtId="164" fontId="21" fillId="3" borderId="48" xfId="0" applyNumberFormat="1" applyFont="1" applyFill="1" applyBorder="1" applyAlignment="1">
      <alignment horizontal="center" vertical="center" wrapText="1"/>
    </xf>
    <xf numFmtId="164" fontId="21" fillId="3" borderId="54" xfId="0" applyNumberFormat="1" applyFont="1" applyFill="1" applyBorder="1" applyAlignment="1">
      <alignment horizontal="center" vertical="center" wrapText="1"/>
    </xf>
    <xf numFmtId="164" fontId="18" fillId="9" borderId="18" xfId="0" applyNumberFormat="1" applyFont="1" applyFill="1" applyBorder="1" applyAlignment="1">
      <alignment horizontal="center" vertical="center" wrapText="1"/>
    </xf>
    <xf numFmtId="164" fontId="18" fillId="3" borderId="18" xfId="0" applyNumberFormat="1" applyFont="1" applyFill="1" applyBorder="1" applyAlignment="1">
      <alignment horizontal="center" vertical="center" wrapText="1"/>
    </xf>
    <xf numFmtId="0" fontId="18" fillId="0" borderId="18" xfId="0" applyFont="1" applyBorder="1" applyAlignment="1">
      <alignment horizontal="center" vertical="center" wrapText="1"/>
    </xf>
    <xf numFmtId="0" fontId="18" fillId="3" borderId="28" xfId="0" applyFont="1" applyFill="1" applyBorder="1" applyAlignment="1">
      <alignment horizontal="center" vertical="center" wrapText="1"/>
    </xf>
    <xf numFmtId="164" fontId="20" fillId="3" borderId="18" xfId="0" applyNumberFormat="1"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18" fillId="13" borderId="22" xfId="0"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164" fontId="22" fillId="9" borderId="19" xfId="0" applyNumberFormat="1" applyFont="1" applyFill="1" applyBorder="1" applyAlignment="1">
      <alignment horizontal="center" vertical="center" wrapText="1"/>
    </xf>
    <xf numFmtId="164" fontId="22" fillId="9" borderId="22" xfId="0" applyNumberFormat="1" applyFont="1" applyFill="1" applyBorder="1" applyAlignment="1">
      <alignment horizontal="center" vertical="center" wrapText="1"/>
    </xf>
    <xf numFmtId="164" fontId="22" fillId="9" borderId="49" xfId="0" applyNumberFormat="1" applyFont="1" applyFill="1" applyBorder="1" applyAlignment="1">
      <alignment horizontal="center" vertical="center" wrapText="1"/>
    </xf>
    <xf numFmtId="164" fontId="22" fillId="9" borderId="54" xfId="0" applyNumberFormat="1" applyFont="1" applyFill="1" applyBorder="1" applyAlignment="1">
      <alignment horizontal="center" vertical="center" wrapText="1"/>
    </xf>
    <xf numFmtId="164" fontId="22" fillId="3" borderId="19" xfId="0" applyNumberFormat="1" applyFont="1" applyFill="1" applyBorder="1" applyAlignment="1">
      <alignment horizontal="center" vertical="center" wrapText="1"/>
    </xf>
    <xf numFmtId="164" fontId="22" fillId="3" borderId="22" xfId="0" applyNumberFormat="1" applyFont="1" applyFill="1" applyBorder="1" applyAlignment="1">
      <alignment horizontal="center" vertical="center" wrapText="1"/>
    </xf>
    <xf numFmtId="0" fontId="5" fillId="0" borderId="13" xfId="0" applyFont="1" applyBorder="1" applyAlignment="1">
      <alignment horizontal="center" vertical="center"/>
    </xf>
    <xf numFmtId="164" fontId="22" fillId="9" borderId="24" xfId="0" applyNumberFormat="1" applyFont="1" applyFill="1" applyBorder="1" applyAlignment="1">
      <alignment horizontal="center" vertical="center" wrapText="1"/>
    </xf>
    <xf numFmtId="164" fontId="18" fillId="9" borderId="30" xfId="0" applyNumberFormat="1" applyFont="1" applyFill="1" applyBorder="1" applyAlignment="1">
      <alignment horizontal="center"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164" fontId="21" fillId="9" borderId="33" xfId="0" applyNumberFormat="1" applyFont="1" applyFill="1" applyBorder="1" applyAlignment="1">
      <alignment horizontal="center" vertical="center" wrapText="1"/>
    </xf>
    <xf numFmtId="164" fontId="21" fillId="9" borderId="32" xfId="0" applyNumberFormat="1" applyFont="1" applyFill="1" applyBorder="1" applyAlignment="1">
      <alignment horizontal="center" vertical="center" wrapText="1"/>
    </xf>
    <xf numFmtId="164" fontId="21" fillId="9" borderId="24" xfId="0" applyNumberFormat="1" applyFont="1" applyFill="1" applyBorder="1" applyAlignment="1">
      <alignment horizontal="center" vertical="center" wrapText="1"/>
    </xf>
    <xf numFmtId="164" fontId="21" fillId="9" borderId="19" xfId="0" applyNumberFormat="1" applyFont="1" applyFill="1" applyBorder="1" applyAlignment="1">
      <alignment horizontal="center" vertical="center" wrapText="1"/>
    </xf>
    <xf numFmtId="164" fontId="21" fillId="9" borderId="39" xfId="0" applyNumberFormat="1" applyFont="1" applyFill="1" applyBorder="1" applyAlignment="1">
      <alignment horizontal="center" vertical="center" wrapText="1"/>
    </xf>
    <xf numFmtId="164" fontId="21" fillId="9" borderId="40" xfId="0" applyNumberFormat="1" applyFont="1" applyFill="1" applyBorder="1" applyAlignment="1">
      <alignment horizontal="center" vertical="center" wrapText="1"/>
    </xf>
    <xf numFmtId="0" fontId="7" fillId="0" borderId="24" xfId="0" applyFont="1" applyBorder="1" applyAlignment="1">
      <alignment horizontal="center" vertical="center"/>
    </xf>
    <xf numFmtId="0" fontId="7" fillId="0" borderId="51" xfId="0" applyFont="1" applyBorder="1" applyAlignment="1">
      <alignment horizontal="center" vertical="center"/>
    </xf>
    <xf numFmtId="164" fontId="18" fillId="9" borderId="27" xfId="0" applyNumberFormat="1" applyFont="1" applyFill="1" applyBorder="1" applyAlignment="1">
      <alignment horizontal="center" vertical="center" wrapText="1"/>
    </xf>
    <xf numFmtId="164" fontId="18" fillId="9" borderId="1" xfId="0" applyNumberFormat="1" applyFont="1" applyFill="1" applyBorder="1" applyAlignment="1">
      <alignment horizontal="center" vertical="center" wrapText="1"/>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28" xfId="0" applyFont="1" applyBorder="1" applyAlignment="1">
      <alignment horizontal="center" vertical="center"/>
    </xf>
    <xf numFmtId="164" fontId="22" fillId="9" borderId="18" xfId="0" applyNumberFormat="1" applyFont="1" applyFill="1" applyBorder="1" applyAlignment="1">
      <alignment horizontal="center" vertical="center" wrapText="1"/>
    </xf>
    <xf numFmtId="0" fontId="3" fillId="0" borderId="0" xfId="0" applyFont="1" applyAlignment="1">
      <alignment horizontal="center" vertical="center"/>
    </xf>
    <xf numFmtId="164" fontId="22" fillId="9" borderId="32" xfId="0" applyNumberFormat="1" applyFont="1" applyFill="1" applyBorder="1" applyAlignment="1">
      <alignment horizontal="center" vertical="center" wrapText="1"/>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164" fontId="22" fillId="9" borderId="39" xfId="0" applyNumberFormat="1" applyFont="1" applyFill="1" applyBorder="1" applyAlignment="1">
      <alignment horizontal="center" vertical="center" wrapText="1"/>
    </xf>
    <xf numFmtId="164" fontId="22" fillId="9" borderId="53" xfId="0" applyNumberFormat="1" applyFont="1" applyFill="1" applyBorder="1" applyAlignment="1">
      <alignment horizontal="center" vertical="center" wrapText="1"/>
    </xf>
    <xf numFmtId="164" fontId="22" fillId="9" borderId="52" xfId="0" applyNumberFormat="1" applyFont="1" applyFill="1" applyBorder="1" applyAlignment="1">
      <alignment horizontal="center" vertical="center" wrapText="1"/>
    </xf>
    <xf numFmtId="164" fontId="22" fillId="9" borderId="48" xfId="0" applyNumberFormat="1" applyFont="1" applyFill="1" applyBorder="1" applyAlignment="1">
      <alignment horizontal="center" vertical="center" wrapText="1"/>
    </xf>
    <xf numFmtId="0" fontId="23" fillId="0" borderId="34" xfId="0" applyFont="1" applyBorder="1" applyAlignment="1">
      <alignment horizontal="center" vertical="center"/>
    </xf>
    <xf numFmtId="0" fontId="23" fillId="0" borderId="40"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23" fillId="0" borderId="0" xfId="0" applyFont="1" applyAlignment="1">
      <alignment horizontal="center" wrapText="1"/>
    </xf>
    <xf numFmtId="0" fontId="23" fillId="0" borderId="0" xfId="0" applyFont="1" applyAlignment="1">
      <alignment horizontal="center"/>
    </xf>
    <xf numFmtId="0" fontId="3" fillId="0" borderId="0" xfId="0" applyFont="1" applyAlignment="1">
      <alignment horizontal="center" vertical="center" wrapText="1"/>
    </xf>
    <xf numFmtId="0" fontId="6" fillId="0" borderId="0" xfId="0" applyFont="1" applyAlignment="1">
      <alignment horizontal="center"/>
    </xf>
    <xf numFmtId="0" fontId="20" fillId="12" borderId="19" xfId="0" applyFont="1" applyFill="1" applyBorder="1" applyAlignment="1">
      <alignment horizontal="center" vertical="center" wrapText="1"/>
    </xf>
    <xf numFmtId="0" fontId="20" fillId="12" borderId="24" xfId="0" applyFont="1" applyFill="1" applyBorder="1" applyAlignment="1">
      <alignment horizontal="center" vertical="center"/>
    </xf>
    <xf numFmtId="0" fontId="20" fillId="12" borderId="22"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28" xfId="0" applyFont="1" applyBorder="1" applyAlignment="1">
      <alignment horizontal="center" vertical="center" wrapText="1"/>
    </xf>
    <xf numFmtId="164" fontId="22" fillId="3" borderId="24" xfId="0" applyNumberFormat="1" applyFont="1" applyFill="1" applyBorder="1" applyAlignment="1">
      <alignment horizontal="center" vertical="center" wrapText="1"/>
    </xf>
    <xf numFmtId="164" fontId="21" fillId="9" borderId="64" xfId="0" applyNumberFormat="1" applyFont="1" applyFill="1" applyBorder="1" applyAlignment="1">
      <alignment horizontal="center" vertical="center" wrapText="1"/>
    </xf>
    <xf numFmtId="164" fontId="21" fillId="9" borderId="53" xfId="0" applyNumberFormat="1" applyFont="1" applyFill="1" applyBorder="1" applyAlignment="1">
      <alignment horizontal="center" vertical="center" wrapText="1"/>
    </xf>
    <xf numFmtId="164" fontId="22" fillId="9" borderId="27" xfId="0" applyNumberFormat="1" applyFont="1" applyFill="1" applyBorder="1" applyAlignment="1">
      <alignment horizontal="center" vertical="center" wrapText="1"/>
    </xf>
    <xf numFmtId="164" fontId="22" fillId="9" borderId="13" xfId="0" applyNumberFormat="1" applyFont="1" applyFill="1" applyBorder="1" applyAlignment="1">
      <alignment horizontal="center" vertical="center" wrapText="1"/>
    </xf>
    <xf numFmtId="164" fontId="22" fillId="3" borderId="48" xfId="0" applyNumberFormat="1" applyFont="1" applyFill="1" applyBorder="1" applyAlignment="1">
      <alignment horizontal="center" vertical="center" wrapText="1"/>
    </xf>
    <xf numFmtId="164" fontId="22" fillId="3" borderId="54" xfId="0" applyNumberFormat="1" applyFont="1" applyFill="1" applyBorder="1" applyAlignment="1">
      <alignment horizontal="center" vertical="center" wrapText="1"/>
    </xf>
    <xf numFmtId="0" fontId="0" fillId="0" borderId="102" xfId="0" applyBorder="1" applyAlignment="1">
      <alignment horizontal="center"/>
    </xf>
    <xf numFmtId="0" fontId="0" fillId="0" borderId="93" xfId="0" applyBorder="1" applyAlignment="1">
      <alignment horizontal="center"/>
    </xf>
    <xf numFmtId="0" fontId="0" fillId="0" borderId="103" xfId="0" applyBorder="1" applyAlignment="1">
      <alignment horizontal="center"/>
    </xf>
    <xf numFmtId="0" fontId="0" fillId="0" borderId="101" xfId="0" applyBorder="1" applyAlignment="1">
      <alignment horizontal="center" vertical="center"/>
    </xf>
    <xf numFmtId="0" fontId="0" fillId="0" borderId="93" xfId="0"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xf>
  </cellXfs>
  <cellStyles count="2">
    <cellStyle name="Normal" xfId="0" builtinId="0"/>
    <cellStyle name="Porcentagem" xfId="1" builtinId="5"/>
  </cellStyles>
  <dxfs count="36">
    <dxf>
      <font>
        <b/>
        <i val="0"/>
        <color rgb="FF0000FF"/>
      </font>
      <fill>
        <patternFill>
          <bgColor theme="0"/>
        </patternFill>
      </fill>
    </dxf>
    <dxf>
      <font>
        <b/>
        <i val="0"/>
        <color rgb="FFFF0000"/>
      </font>
    </dxf>
    <dxf>
      <font>
        <b/>
        <i val="0"/>
      </font>
      <fill>
        <patternFill>
          <bgColor theme="0"/>
        </patternFill>
      </fill>
    </dxf>
    <dxf>
      <font>
        <b/>
        <i val="0"/>
        <color rgb="FFFF0000"/>
      </font>
      <fill>
        <patternFill>
          <bgColor theme="0"/>
        </patternFill>
      </fill>
    </dxf>
    <dxf>
      <font>
        <b/>
        <i val="0"/>
        <color rgb="FF0000FF"/>
      </font>
    </dxf>
    <dxf>
      <font>
        <b/>
        <i val="0"/>
        <color rgb="FFFF0000"/>
      </font>
    </dxf>
    <dxf>
      <font>
        <color rgb="FFFF0000"/>
      </font>
    </dxf>
    <dxf>
      <font>
        <b/>
        <i val="0"/>
        <color rgb="FFFF0000"/>
      </font>
      <fill>
        <patternFill>
          <bgColor theme="0"/>
        </patternFill>
      </fill>
    </dxf>
    <dxf>
      <font>
        <b/>
        <i val="0"/>
        <color rgb="FF0000FF"/>
      </font>
      <fill>
        <patternFill>
          <bgColor theme="0"/>
        </patternFill>
      </fill>
    </dxf>
    <dxf>
      <font>
        <b/>
        <i val="0"/>
        <color rgb="FFFF0000"/>
      </font>
      <fill>
        <patternFill>
          <bgColor theme="0"/>
        </patternFill>
      </fill>
    </dxf>
    <dxf>
      <fill>
        <patternFill>
          <bgColor theme="0"/>
        </patternFill>
      </fill>
    </dxf>
    <dxf>
      <font>
        <b/>
        <i val="0"/>
        <color rgb="FFFF0000"/>
      </font>
      <fill>
        <patternFill>
          <bgColor theme="0"/>
        </patternFill>
      </fill>
    </dxf>
    <dxf>
      <font>
        <color rgb="FF0000FF"/>
      </font>
    </dxf>
    <dxf>
      <fill>
        <patternFill>
          <bgColor theme="0"/>
        </patternFill>
      </fill>
    </dxf>
    <dxf>
      <font>
        <b/>
        <i val="0"/>
      </font>
      <fill>
        <patternFill>
          <bgColor theme="7" tint="0.59996337778862885"/>
        </patternFill>
      </fill>
    </dxf>
    <dxf>
      <font>
        <b/>
        <i val="0"/>
        <color auto="1"/>
      </font>
      <fill>
        <patternFill>
          <bgColor theme="9" tint="0.39994506668294322"/>
        </patternFill>
      </fill>
    </dxf>
    <dxf>
      <font>
        <b/>
        <i val="0"/>
        <color rgb="FF0000FF"/>
      </font>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0000FF"/>
      <color rgb="FF66FF99"/>
      <color rgb="FFFF0000"/>
      <color rgb="FFFFFF99"/>
      <color rgb="FFCCFFFF"/>
      <color rgb="FF200BBD"/>
      <color rgb="FFFFCCFF"/>
      <color rgb="FFFF99FF"/>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latin typeface="Times New Roman" pitchFamily="18" charset="0"/>
                <a:cs typeface="Times New Roman" pitchFamily="18" charset="0"/>
              </a:defRPr>
            </a:pPr>
            <a:r>
              <a:rPr lang="pt-BR">
                <a:solidFill>
                  <a:srgbClr val="FF0000"/>
                </a:solidFill>
                <a:latin typeface="Times New Roman" pitchFamily="18" charset="0"/>
                <a:cs typeface="Times New Roman" pitchFamily="18" charset="0"/>
              </a:rPr>
              <a:t>LHD RECIBIDOS </a:t>
            </a:r>
            <a:r>
              <a:rPr lang="pt-BR">
                <a:latin typeface="Times New Roman" pitchFamily="18" charset="0"/>
                <a:cs typeface="Times New Roman" pitchFamily="18" charset="0"/>
              </a:rPr>
              <a:t>X </a:t>
            </a:r>
            <a:r>
              <a:rPr lang="pt-BR">
                <a:solidFill>
                  <a:srgbClr val="66FF99"/>
                </a:solidFill>
                <a:latin typeface="Times New Roman" pitchFamily="18" charset="0"/>
                <a:cs typeface="Times New Roman" pitchFamily="18" charset="0"/>
              </a:rPr>
              <a:t>LHD VALIDADOS</a:t>
            </a:r>
          </a:p>
        </c:rich>
      </c:tx>
      <c:overlay val="0"/>
    </c:title>
    <c:autoTitleDeleted val="0"/>
    <c:view3D>
      <c:rotX val="15"/>
      <c:rotY val="20"/>
      <c:depthPercent val="80"/>
      <c:rAngAx val="1"/>
    </c:view3D>
    <c:floor>
      <c:thickness val="0"/>
    </c:floor>
    <c:sideWall>
      <c:thickness val="0"/>
    </c:sideWall>
    <c:backWall>
      <c:thickness val="0"/>
    </c:backWall>
    <c:plotArea>
      <c:layout/>
      <c:bar3DChart>
        <c:barDir val="col"/>
        <c:grouping val="clustered"/>
        <c:varyColors val="0"/>
        <c:ser>
          <c:idx val="1"/>
          <c:order val="0"/>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DATOS!$D$219:$D$261</c:f>
              <c:numCache>
                <c:formatCode>General</c:formatCode>
                <c:ptCount val="43"/>
              </c:numCache>
            </c:numRef>
          </c:val>
          <c:extLst>
            <c:ext xmlns:c16="http://schemas.microsoft.com/office/drawing/2014/chart" uri="{C3380CC4-5D6E-409C-BE32-E72D297353CC}">
              <c16:uniqueId val="{00000000-2BF5-4E17-957C-FDA8E751E6DB}"/>
            </c:ext>
          </c:extLst>
        </c:ser>
        <c:ser>
          <c:idx val="2"/>
          <c:order val="1"/>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DATOS!$E$219:$E$261</c:f>
              <c:numCache>
                <c:formatCode>General</c:formatCode>
                <c:ptCount val="43"/>
              </c:numCache>
            </c:numRef>
          </c:val>
          <c:extLst>
            <c:ext xmlns:c16="http://schemas.microsoft.com/office/drawing/2014/chart" uri="{C3380CC4-5D6E-409C-BE32-E72D297353CC}">
              <c16:uniqueId val="{00000001-2BF5-4E17-957C-FDA8E751E6DB}"/>
            </c:ext>
          </c:extLst>
        </c:ser>
        <c:ser>
          <c:idx val="3"/>
          <c:order val="2"/>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DATOS!$H$219:$H$261</c:f>
              <c:numCache>
                <c:formatCode>General</c:formatCode>
                <c:ptCount val="43"/>
              </c:numCache>
            </c:numRef>
          </c:val>
          <c:extLst>
            <c:ext xmlns:c16="http://schemas.microsoft.com/office/drawing/2014/chart" uri="{C3380CC4-5D6E-409C-BE32-E72D297353CC}">
              <c16:uniqueId val="{00000002-2BF5-4E17-957C-FDA8E751E6DB}"/>
            </c:ext>
          </c:extLst>
        </c:ser>
        <c:ser>
          <c:idx val="5"/>
          <c:order val="3"/>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DATOS!$I$219:$I$261</c:f>
              <c:numCache>
                <c:formatCode>General</c:formatCode>
                <c:ptCount val="43"/>
              </c:numCache>
            </c:numRef>
          </c:val>
          <c:extLst>
            <c:ext xmlns:c16="http://schemas.microsoft.com/office/drawing/2014/chart" uri="{C3380CC4-5D6E-409C-BE32-E72D297353CC}">
              <c16:uniqueId val="{00000003-2BF5-4E17-957C-FDA8E751E6DB}"/>
            </c:ext>
          </c:extLst>
        </c:ser>
        <c:ser>
          <c:idx val="6"/>
          <c:order val="4"/>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DATOS!$J$219:$J$261</c:f>
              <c:numCache>
                <c:formatCode>General</c:formatCode>
                <c:ptCount val="43"/>
              </c:numCache>
            </c:numRef>
          </c:val>
          <c:extLst>
            <c:ext xmlns:c16="http://schemas.microsoft.com/office/drawing/2014/chart" uri="{C3380CC4-5D6E-409C-BE32-E72D297353CC}">
              <c16:uniqueId val="{00000004-2BF5-4E17-957C-FDA8E751E6DB}"/>
            </c:ext>
          </c:extLst>
        </c:ser>
        <c:ser>
          <c:idx val="7"/>
          <c:order val="5"/>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DATOS!$M$219:$M$261</c:f>
              <c:numCache>
                <c:formatCode>General</c:formatCode>
                <c:ptCount val="43"/>
              </c:numCache>
            </c:numRef>
          </c:val>
          <c:extLst>
            <c:ext xmlns:c16="http://schemas.microsoft.com/office/drawing/2014/chart" uri="{C3380CC4-5D6E-409C-BE32-E72D297353CC}">
              <c16:uniqueId val="{00000005-2BF5-4E17-957C-FDA8E751E6DB}"/>
            </c:ext>
          </c:extLst>
        </c:ser>
        <c:ser>
          <c:idx val="9"/>
          <c:order val="6"/>
          <c:spPr>
            <a:solidFill>
              <a:srgbClr val="FF0000"/>
            </a:solidFill>
          </c:spPr>
          <c:invertIfNegative val="0"/>
          <c:dLbls>
            <c:dLbl>
              <c:idx val="0"/>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F5-4E17-957C-FDA8E751E6DB}"/>
                </c:ext>
              </c:extLst>
            </c:dLbl>
            <c:dLbl>
              <c:idx val="4"/>
              <c:layout>
                <c:manualLayout>
                  <c:x val="-4.86973459946431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F5-4E17-957C-FDA8E751E6DB}"/>
                </c:ext>
              </c:extLst>
            </c:dLbl>
            <c:dLbl>
              <c:idx val="17"/>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F5-4E17-957C-FDA8E751E6DB}"/>
                </c:ext>
              </c:extLst>
            </c:dLbl>
            <c:dLbl>
              <c:idx val="23"/>
              <c:layout>
                <c:manualLayout>
                  <c:x val="-5.8436815193572004E-3"/>
                  <c:y val="-4.39319055464023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F5-4E17-957C-FDA8E751E6DB}"/>
                </c:ext>
              </c:extLst>
            </c:dLbl>
            <c:dLbl>
              <c:idx val="27"/>
              <c:layout>
                <c:manualLayout>
                  <c:x val="-3.89578767957152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F5-4E17-957C-FDA8E751E6DB}"/>
                </c:ext>
              </c:extLst>
            </c:dLbl>
            <c:dLbl>
              <c:idx val="29"/>
              <c:layout>
                <c:manualLayout>
                  <c:x val="4.8697345994643294E-3"/>
                  <c:y val="-1.6474464579901153E-2"/>
                </c:manualLayout>
              </c:layout>
              <c:showLegendKey val="0"/>
              <c:showVal val="1"/>
              <c:showCatName val="0"/>
              <c:showSerName val="0"/>
              <c:showPercent val="0"/>
              <c:showBubbleSize val="0"/>
              <c:extLst>
                <c:ext xmlns:c15="http://schemas.microsoft.com/office/drawing/2012/chart" uri="{CE6537A1-D6FC-4f65-9D91-7224C49458BB}">
                  <c15:layout>
                    <c:manualLayout>
                      <c:w val="2.0452885317750184E-2"/>
                      <c:h val="3.4047226798462386E-2"/>
                    </c:manualLayout>
                  </c15:layout>
                </c:ext>
                <c:ext xmlns:c16="http://schemas.microsoft.com/office/drawing/2014/chart" uri="{C3380CC4-5D6E-409C-BE32-E72D297353CC}">
                  <c16:uniqueId val="{0000000B-2BF5-4E17-957C-FDA8E751E6DB}"/>
                </c:ext>
              </c:extLst>
            </c:dLbl>
            <c:spPr>
              <a:noFill/>
              <a:ln>
                <a:noFill/>
              </a:ln>
              <a:effectLst/>
            </c:spPr>
            <c:txPr>
              <a:bodyPr/>
              <a:lstStyle/>
              <a:p>
                <a:pPr>
                  <a:defRPr b="1" i="0" baseline="0">
                    <a:solidFill>
                      <a:srgbClr val="FF0000"/>
                    </a:solidFill>
                    <a:latin typeface="Times New Roman" pitchFamily="18"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DATOS!$N$219:$N$261</c:f>
              <c:numCache>
                <c:formatCode>0</c:formatCode>
                <c:ptCount val="43"/>
                <c:pt idx="0">
                  <c:v>15</c:v>
                </c:pt>
                <c:pt idx="1">
                  <c:v>7</c:v>
                </c:pt>
                <c:pt idx="2">
                  <c:v>1</c:v>
                </c:pt>
                <c:pt idx="3">
                  <c:v>6</c:v>
                </c:pt>
                <c:pt idx="4">
                  <c:v>3</c:v>
                </c:pt>
                <c:pt idx="5">
                  <c:v>1</c:v>
                </c:pt>
                <c:pt idx="6">
                  <c:v>21</c:v>
                </c:pt>
                <c:pt idx="7">
                  <c:v>0</c:v>
                </c:pt>
                <c:pt idx="8">
                  <c:v>17</c:v>
                </c:pt>
                <c:pt idx="9">
                  <c:v>4</c:v>
                </c:pt>
                <c:pt idx="10">
                  <c:v>5</c:v>
                </c:pt>
                <c:pt idx="11">
                  <c:v>17</c:v>
                </c:pt>
                <c:pt idx="12">
                  <c:v>0</c:v>
                </c:pt>
                <c:pt idx="13">
                  <c:v>0</c:v>
                </c:pt>
                <c:pt idx="14">
                  <c:v>3</c:v>
                </c:pt>
                <c:pt idx="15">
                  <c:v>3</c:v>
                </c:pt>
                <c:pt idx="16">
                  <c:v>0</c:v>
                </c:pt>
                <c:pt idx="17">
                  <c:v>0</c:v>
                </c:pt>
                <c:pt idx="18">
                  <c:v>7</c:v>
                </c:pt>
                <c:pt idx="19">
                  <c:v>1</c:v>
                </c:pt>
                <c:pt idx="20">
                  <c:v>15</c:v>
                </c:pt>
                <c:pt idx="21">
                  <c:v>1</c:v>
                </c:pt>
                <c:pt idx="22">
                  <c:v>12</c:v>
                </c:pt>
                <c:pt idx="23">
                  <c:v>0</c:v>
                </c:pt>
                <c:pt idx="24">
                  <c:v>0</c:v>
                </c:pt>
                <c:pt idx="25">
                  <c:v>13</c:v>
                </c:pt>
                <c:pt idx="26">
                  <c:v>0</c:v>
                </c:pt>
                <c:pt idx="27">
                  <c:v>32</c:v>
                </c:pt>
                <c:pt idx="28">
                  <c:v>3</c:v>
                </c:pt>
                <c:pt idx="29">
                  <c:v>27</c:v>
                </c:pt>
                <c:pt idx="30">
                  <c:v>37</c:v>
                </c:pt>
                <c:pt idx="31">
                  <c:v>0</c:v>
                </c:pt>
                <c:pt idx="32">
                  <c:v>5</c:v>
                </c:pt>
                <c:pt idx="33">
                  <c:v>1</c:v>
                </c:pt>
                <c:pt idx="34">
                  <c:v>24</c:v>
                </c:pt>
                <c:pt idx="35">
                  <c:v>2</c:v>
                </c:pt>
                <c:pt idx="36">
                  <c:v>0</c:v>
                </c:pt>
                <c:pt idx="37">
                  <c:v>5</c:v>
                </c:pt>
                <c:pt idx="38">
                  <c:v>0</c:v>
                </c:pt>
                <c:pt idx="39">
                  <c:v>0</c:v>
                </c:pt>
                <c:pt idx="40">
                  <c:v>0</c:v>
                </c:pt>
                <c:pt idx="41">
                  <c:v>0</c:v>
                </c:pt>
                <c:pt idx="42">
                  <c:v>0</c:v>
                </c:pt>
              </c:numCache>
            </c:numRef>
          </c:val>
          <c:extLst>
            <c:ext xmlns:c16="http://schemas.microsoft.com/office/drawing/2014/chart" uri="{C3380CC4-5D6E-409C-BE32-E72D297353CC}">
              <c16:uniqueId val="{0000000C-2BF5-4E17-957C-FDA8E751E6DB}"/>
            </c:ext>
          </c:extLst>
        </c:ser>
        <c:ser>
          <c:idx val="10"/>
          <c:order val="7"/>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DATOS!$O$219:$O$261</c:f>
              <c:numCache>
                <c:formatCode>0</c:formatCode>
                <c:ptCount val="43"/>
              </c:numCache>
            </c:numRef>
          </c:val>
          <c:extLst>
            <c:ext xmlns:c16="http://schemas.microsoft.com/office/drawing/2014/chart" uri="{C3380CC4-5D6E-409C-BE32-E72D297353CC}">
              <c16:uniqueId val="{0000000D-2BF5-4E17-957C-FDA8E751E6DB}"/>
            </c:ext>
          </c:extLst>
        </c:ser>
        <c:ser>
          <c:idx val="12"/>
          <c:order val="8"/>
          <c:spPr>
            <a:solidFill>
              <a:srgbClr val="66FF99"/>
            </a:solidFill>
          </c:spPr>
          <c:invertIfNegative val="0"/>
          <c:dLbls>
            <c:dLbl>
              <c:idx val="0"/>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BF5-4E17-957C-FDA8E751E6DB}"/>
                </c:ext>
              </c:extLst>
            </c:dLbl>
            <c:dLbl>
              <c:idx val="1"/>
              <c:layout>
                <c:manualLayout>
                  <c:x val="5.8436815193571951E-3"/>
                  <c:y val="4.39319055464030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7C-4808-8ABF-4F74B5466A53}"/>
                </c:ext>
              </c:extLst>
            </c:dLbl>
            <c:dLbl>
              <c:idx val="4"/>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F5-4E17-957C-FDA8E751E6DB}"/>
                </c:ext>
              </c:extLst>
            </c:dLbl>
            <c:dLbl>
              <c:idx val="6"/>
              <c:layout>
                <c:manualLayout>
                  <c:x val="5.8436815193572004E-3"/>
                  <c:y val="-6.58978583196046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F5-4E17-957C-FDA8E751E6DB}"/>
                </c:ext>
              </c:extLst>
            </c:dLbl>
            <c:dLbl>
              <c:idx val="7"/>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F5-4E17-957C-FDA8E751E6DB}"/>
                </c:ext>
              </c:extLst>
            </c:dLbl>
            <c:dLbl>
              <c:idx val="8"/>
              <c:layout>
                <c:manualLayout>
                  <c:x val="4.869734599464342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F5-4E17-957C-FDA8E751E6DB}"/>
                </c:ext>
              </c:extLst>
            </c:dLbl>
            <c:dLbl>
              <c:idx val="9"/>
              <c:layout>
                <c:manualLayout>
                  <c:x val="3.8957876795715292E-3"/>
                  <c:y val="-8.054089641978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F5-4E17-957C-FDA8E751E6DB}"/>
                </c:ext>
              </c:extLst>
            </c:dLbl>
            <c:dLbl>
              <c:idx val="10"/>
              <c:layout>
                <c:manualLayout>
                  <c:x val="5.8436815193572004E-3"/>
                  <c:y val="-1.729602580567214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BF5-4E17-957C-FDA8E751E6DB}"/>
                </c:ext>
              </c:extLst>
            </c:dLbl>
            <c:dLbl>
              <c:idx val="11"/>
              <c:layout>
                <c:manualLayout>
                  <c:x val="6.8176284392500834E-3"/>
                  <c:y val="8.054089641978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BF5-4E17-957C-FDA8E751E6DB}"/>
                </c:ext>
              </c:extLst>
            </c:dLbl>
            <c:dLbl>
              <c:idx val="13"/>
              <c:layout>
                <c:manualLayout>
                  <c:x val="3.89578767957152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BF5-4E17-957C-FDA8E751E6DB}"/>
                </c:ext>
              </c:extLst>
            </c:dLbl>
            <c:dLbl>
              <c:idx val="14"/>
              <c:layout>
                <c:manualLayout>
                  <c:x val="8.76552227903681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BF5-4E17-957C-FDA8E751E6DB}"/>
                </c:ext>
              </c:extLst>
            </c:dLbl>
            <c:dLbl>
              <c:idx val="17"/>
              <c:layout>
                <c:manualLayout>
                  <c:x val="5.8436815193572004E-3"/>
                  <c:y val="-8.054089641978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BF5-4E17-957C-FDA8E751E6DB}"/>
                </c:ext>
              </c:extLst>
            </c:dLbl>
            <c:dLbl>
              <c:idx val="21"/>
              <c:layout>
                <c:manualLayout>
                  <c:x val="6.8176284392500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BF5-4E17-957C-FDA8E751E6DB}"/>
                </c:ext>
              </c:extLst>
            </c:dLbl>
            <c:dLbl>
              <c:idx val="22"/>
              <c:layout>
                <c:manualLayout>
                  <c:x val="2.9218407596786002E-3"/>
                  <c:y val="-2.1965952773202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BF5-4E17-957C-FDA8E751E6DB}"/>
                </c:ext>
              </c:extLst>
            </c:dLbl>
            <c:dLbl>
              <c:idx val="23"/>
              <c:layout>
                <c:manualLayout>
                  <c:x val="5.8436815193572004E-3"/>
                  <c:y val="-8.054089641978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BF5-4E17-957C-FDA8E751E6DB}"/>
                </c:ext>
              </c:extLst>
            </c:dLbl>
            <c:dLbl>
              <c:idx val="25"/>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BF5-4E17-957C-FDA8E751E6DB}"/>
                </c:ext>
              </c:extLst>
            </c:dLbl>
            <c:dLbl>
              <c:idx val="27"/>
              <c:layout>
                <c:manualLayout>
                  <c:x val="5.8436815193572004E-3"/>
                  <c:y val="8.054089641978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BF5-4E17-957C-FDA8E751E6DB}"/>
                </c:ext>
              </c:extLst>
            </c:dLbl>
            <c:dLbl>
              <c:idx val="28"/>
              <c:layout>
                <c:manualLayout>
                  <c:x val="8.7655222790368175E-3"/>
                  <c:y val="4.39319055464030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BF5-4E17-957C-FDA8E751E6DB}"/>
                </c:ext>
              </c:extLst>
            </c:dLbl>
            <c:dLbl>
              <c:idx val="29"/>
              <c:layout>
                <c:manualLayout>
                  <c:x val="5.84368151935720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BF5-4E17-957C-FDA8E751E6DB}"/>
                </c:ext>
              </c:extLst>
            </c:dLbl>
            <c:dLbl>
              <c:idx val="31"/>
              <c:layout>
                <c:manualLayout>
                  <c:x val="5.8436815193572004E-3"/>
                  <c:y val="-2.19659527732016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BF5-4E17-957C-FDA8E751E6DB}"/>
                </c:ext>
              </c:extLst>
            </c:dLbl>
            <c:dLbl>
              <c:idx val="33"/>
              <c:layout>
                <c:manualLayout>
                  <c:x val="6.8176284392500834E-3"/>
                  <c:y val="2.19659527732016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BF5-4E17-957C-FDA8E751E6DB}"/>
                </c:ext>
              </c:extLst>
            </c:dLbl>
            <c:dLbl>
              <c:idx val="34"/>
              <c:layout>
                <c:manualLayout>
                  <c:x val="4.869734599464342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BF5-4E17-957C-FDA8E751E6DB}"/>
                </c:ext>
              </c:extLst>
            </c:dLbl>
            <c:dLbl>
              <c:idx val="35"/>
              <c:layout>
                <c:manualLayout>
                  <c:x val="3.8957876795715292E-3"/>
                  <c:y val="2.19659527732016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BF5-4E17-957C-FDA8E751E6DB}"/>
                </c:ext>
              </c:extLst>
            </c:dLbl>
            <c:spPr>
              <a:noFill/>
              <a:ln>
                <a:noFill/>
              </a:ln>
              <a:effectLst/>
            </c:spPr>
            <c:txPr>
              <a:bodyPr/>
              <a:lstStyle/>
              <a:p>
                <a:pPr>
                  <a:defRPr b="1" i="0" baseline="0">
                    <a:solidFill>
                      <a:srgbClr val="66FF99"/>
                    </a:solidFill>
                    <a:latin typeface="Times New Roman" pitchFamily="18"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DATOS!$R$219:$R$261</c:f>
              <c:numCache>
                <c:formatCode>General</c:formatCode>
                <c:ptCount val="43"/>
                <c:pt idx="0">
                  <c:v>15</c:v>
                </c:pt>
                <c:pt idx="1">
                  <c:v>5</c:v>
                </c:pt>
                <c:pt idx="2">
                  <c:v>1</c:v>
                </c:pt>
                <c:pt idx="3">
                  <c:v>6</c:v>
                </c:pt>
                <c:pt idx="4">
                  <c:v>1</c:v>
                </c:pt>
                <c:pt idx="5">
                  <c:v>1</c:v>
                </c:pt>
                <c:pt idx="6">
                  <c:v>16</c:v>
                </c:pt>
                <c:pt idx="7">
                  <c:v>0</c:v>
                </c:pt>
                <c:pt idx="8">
                  <c:v>16</c:v>
                </c:pt>
                <c:pt idx="9">
                  <c:v>2</c:v>
                </c:pt>
                <c:pt idx="10">
                  <c:v>4</c:v>
                </c:pt>
                <c:pt idx="11" formatCode="0">
                  <c:v>14</c:v>
                </c:pt>
                <c:pt idx="12" formatCode="0">
                  <c:v>0</c:v>
                </c:pt>
                <c:pt idx="13">
                  <c:v>0</c:v>
                </c:pt>
                <c:pt idx="14">
                  <c:v>0</c:v>
                </c:pt>
                <c:pt idx="15">
                  <c:v>3</c:v>
                </c:pt>
                <c:pt idx="16">
                  <c:v>0</c:v>
                </c:pt>
                <c:pt idx="17">
                  <c:v>0</c:v>
                </c:pt>
                <c:pt idx="18">
                  <c:v>3</c:v>
                </c:pt>
                <c:pt idx="19">
                  <c:v>1</c:v>
                </c:pt>
                <c:pt idx="20">
                  <c:v>14</c:v>
                </c:pt>
                <c:pt idx="21">
                  <c:v>1</c:v>
                </c:pt>
                <c:pt idx="22">
                  <c:v>12</c:v>
                </c:pt>
                <c:pt idx="23">
                  <c:v>0</c:v>
                </c:pt>
                <c:pt idx="24">
                  <c:v>0</c:v>
                </c:pt>
                <c:pt idx="25">
                  <c:v>4</c:v>
                </c:pt>
                <c:pt idx="26">
                  <c:v>2</c:v>
                </c:pt>
                <c:pt idx="27">
                  <c:v>32</c:v>
                </c:pt>
                <c:pt idx="28">
                  <c:v>1</c:v>
                </c:pt>
                <c:pt idx="29">
                  <c:v>23</c:v>
                </c:pt>
                <c:pt idx="30">
                  <c:v>33</c:v>
                </c:pt>
                <c:pt idx="31">
                  <c:v>0</c:v>
                </c:pt>
                <c:pt idx="32">
                  <c:v>4</c:v>
                </c:pt>
                <c:pt idx="33">
                  <c:v>0</c:v>
                </c:pt>
                <c:pt idx="34">
                  <c:v>19</c:v>
                </c:pt>
                <c:pt idx="35">
                  <c:v>2</c:v>
                </c:pt>
                <c:pt idx="36">
                  <c:v>0</c:v>
                </c:pt>
                <c:pt idx="37">
                  <c:v>5</c:v>
                </c:pt>
                <c:pt idx="38">
                  <c:v>0</c:v>
                </c:pt>
                <c:pt idx="39">
                  <c:v>0</c:v>
                </c:pt>
                <c:pt idx="40" formatCode="0">
                  <c:v>0</c:v>
                </c:pt>
                <c:pt idx="41" formatCode="0">
                  <c:v>0</c:v>
                </c:pt>
                <c:pt idx="42">
                  <c:v>0</c:v>
                </c:pt>
              </c:numCache>
            </c:numRef>
          </c:val>
          <c:extLst>
            <c:ext xmlns:c16="http://schemas.microsoft.com/office/drawing/2014/chart" uri="{C3380CC4-5D6E-409C-BE32-E72D297353CC}">
              <c16:uniqueId val="{00000024-2BF5-4E17-957C-FDA8E751E6DB}"/>
            </c:ext>
          </c:extLst>
        </c:ser>
        <c:ser>
          <c:idx val="13"/>
          <c:order val="9"/>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DATOS!$S$219:$S$261</c:f>
              <c:numCache>
                <c:formatCode>General</c:formatCode>
                <c:ptCount val="43"/>
              </c:numCache>
            </c:numRef>
          </c:val>
          <c:extLst>
            <c:ext xmlns:c16="http://schemas.microsoft.com/office/drawing/2014/chart" uri="{C3380CC4-5D6E-409C-BE32-E72D297353CC}">
              <c16:uniqueId val="{00000025-2BF5-4E17-957C-FDA8E751E6DB}"/>
            </c:ext>
          </c:extLst>
        </c:ser>
        <c:dLbls>
          <c:showLegendKey val="0"/>
          <c:showVal val="0"/>
          <c:showCatName val="0"/>
          <c:showSerName val="0"/>
          <c:showPercent val="0"/>
          <c:showBubbleSize val="0"/>
        </c:dLbls>
        <c:gapWidth val="0"/>
        <c:gapDepth val="0"/>
        <c:shape val="cylinder"/>
        <c:axId val="156876288"/>
        <c:axId val="106540392"/>
        <c:axId val="0"/>
      </c:bar3DChart>
      <c:catAx>
        <c:axId val="156876288"/>
        <c:scaling>
          <c:orientation val="minMax"/>
        </c:scaling>
        <c:delete val="0"/>
        <c:axPos val="b"/>
        <c:numFmt formatCode="General" sourceLinked="0"/>
        <c:majorTickMark val="none"/>
        <c:minorTickMark val="none"/>
        <c:tickLblPos val="nextTo"/>
        <c:txPr>
          <a:bodyPr/>
          <a:lstStyle/>
          <a:p>
            <a:pPr>
              <a:defRPr b="1" i="0" baseline="0">
                <a:latin typeface="Times New Roman" pitchFamily="18" charset="0"/>
              </a:defRPr>
            </a:pPr>
            <a:endParaRPr lang="pt-BR"/>
          </a:p>
        </c:txPr>
        <c:crossAx val="106540392"/>
        <c:crosses val="autoZero"/>
        <c:auto val="1"/>
        <c:lblAlgn val="ctr"/>
        <c:lblOffset val="100"/>
        <c:noMultiLvlLbl val="0"/>
      </c:catAx>
      <c:valAx>
        <c:axId val="106540392"/>
        <c:scaling>
          <c:orientation val="minMax"/>
          <c:max val="100"/>
          <c:min val="0"/>
        </c:scaling>
        <c:delete val="0"/>
        <c:axPos val="l"/>
        <c:majorGridlines/>
        <c:numFmt formatCode="General" sourceLinked="1"/>
        <c:majorTickMark val="none"/>
        <c:minorTickMark val="none"/>
        <c:tickLblPos val="nextTo"/>
        <c:spPr>
          <a:ln w="9525">
            <a:noFill/>
          </a:ln>
        </c:spPr>
        <c:txPr>
          <a:bodyPr/>
          <a:lstStyle/>
          <a:p>
            <a:pPr>
              <a:defRPr b="1" i="0" baseline="0">
                <a:latin typeface="Times New Roman" pitchFamily="18" charset="0"/>
              </a:defRPr>
            </a:pPr>
            <a:endParaRPr lang="pt-BR"/>
          </a:p>
        </c:txPr>
        <c:crossAx val="156876288"/>
        <c:crosses val="autoZero"/>
        <c:crossBetween val="between"/>
        <c:majorUnit val="20"/>
      </c:valAx>
    </c:plotArea>
    <c:plotVisOnly val="1"/>
    <c:dispBlanksAs val="gap"/>
    <c:showDLblsOverMax val="0"/>
  </c:chart>
  <c:printSettings>
    <c:headerFooter/>
    <c:pageMargins b="0.78740157499999996" l="0.511811024" r="0.511811024" t="0.78740157499999996" header="0.31496062000002195" footer="0.3149606200000219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baseline="0">
                <a:solidFill>
                  <a:srgbClr val="FFFF00"/>
                </a:solidFill>
                <a:latin typeface="Times New Roman" pitchFamily="18" charset="0"/>
              </a:defRPr>
            </a:pPr>
            <a:r>
              <a:rPr lang="pt-BR" baseline="0">
                <a:solidFill>
                  <a:srgbClr val="FFFF00"/>
                </a:solidFill>
                <a:latin typeface="Times New Roman" pitchFamily="18" charset="0"/>
              </a:rPr>
              <a:t>DÍA </a:t>
            </a:r>
            <a:r>
              <a:rPr lang="pt-BR" baseline="0">
                <a:solidFill>
                  <a:schemeClr val="bg1"/>
                </a:solidFill>
                <a:latin typeface="Times New Roman" pitchFamily="18" charset="0"/>
              </a:rPr>
              <a:t>X</a:t>
            </a:r>
            <a:r>
              <a:rPr lang="pt-BR" baseline="0">
                <a:solidFill>
                  <a:srgbClr val="FFFF00"/>
                </a:solidFill>
                <a:latin typeface="Times New Roman" pitchFamily="18" charset="0"/>
              </a:rPr>
              <a:t> </a:t>
            </a:r>
            <a:r>
              <a:rPr lang="pt-BR" baseline="0">
                <a:solidFill>
                  <a:srgbClr val="200BBD"/>
                </a:solidFill>
                <a:latin typeface="Times New Roman" pitchFamily="18" charset="0"/>
              </a:rPr>
              <a:t>NOCHE</a:t>
            </a:r>
          </a:p>
        </c:rich>
      </c:tx>
      <c:overlay val="0"/>
      <c:spPr>
        <a:solidFill>
          <a:schemeClr val="bg1">
            <a:lumMod val="50000"/>
          </a:schemeClr>
        </a:solidFill>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DATOS!$D$219:$D$261</c:f>
              <c:numCache>
                <c:formatCode>General</c:formatCode>
                <c:ptCount val="43"/>
              </c:numCache>
            </c:numRef>
          </c:val>
          <c:extLst>
            <c:ext xmlns:c16="http://schemas.microsoft.com/office/drawing/2014/chart" uri="{C3380CC4-5D6E-409C-BE32-E72D297353CC}">
              <c16:uniqueId val="{00000000-B109-44FD-8E9C-7CD3E35214C4}"/>
            </c:ext>
          </c:extLst>
        </c:ser>
        <c:ser>
          <c:idx val="1"/>
          <c:order val="1"/>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DATOS!$E$219:$E$261</c:f>
              <c:numCache>
                <c:formatCode>General</c:formatCode>
                <c:ptCount val="43"/>
              </c:numCache>
            </c:numRef>
          </c:val>
          <c:extLst>
            <c:ext xmlns:c16="http://schemas.microsoft.com/office/drawing/2014/chart" uri="{C3380CC4-5D6E-409C-BE32-E72D297353CC}">
              <c16:uniqueId val="{00000001-B109-44FD-8E9C-7CD3E35214C4}"/>
            </c:ext>
          </c:extLst>
        </c:ser>
        <c:ser>
          <c:idx val="2"/>
          <c:order val="2"/>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DATOS!$F$219:$F$261</c:f>
              <c:numCache>
                <c:formatCode>General</c:formatCode>
                <c:ptCount val="43"/>
              </c:numCache>
            </c:numRef>
          </c:val>
          <c:extLst>
            <c:ext xmlns:c16="http://schemas.microsoft.com/office/drawing/2014/chart" uri="{C3380CC4-5D6E-409C-BE32-E72D297353CC}">
              <c16:uniqueId val="{00000002-B109-44FD-8E9C-7CD3E35214C4}"/>
            </c:ext>
          </c:extLst>
        </c:ser>
        <c:ser>
          <c:idx val="3"/>
          <c:order val="3"/>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DATOS!$G$219:$G$261</c:f>
              <c:numCache>
                <c:formatCode>General</c:formatCode>
                <c:ptCount val="43"/>
              </c:numCache>
            </c:numRef>
          </c:val>
          <c:extLst>
            <c:ext xmlns:c16="http://schemas.microsoft.com/office/drawing/2014/chart" uri="{C3380CC4-5D6E-409C-BE32-E72D297353CC}">
              <c16:uniqueId val="{00000003-B109-44FD-8E9C-7CD3E35214C4}"/>
            </c:ext>
          </c:extLst>
        </c:ser>
        <c:ser>
          <c:idx val="4"/>
          <c:order val="4"/>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DATOS!$H$219:$H$261</c:f>
              <c:numCache>
                <c:formatCode>General</c:formatCode>
                <c:ptCount val="43"/>
              </c:numCache>
            </c:numRef>
          </c:val>
          <c:extLst>
            <c:ext xmlns:c16="http://schemas.microsoft.com/office/drawing/2014/chart" uri="{C3380CC4-5D6E-409C-BE32-E72D297353CC}">
              <c16:uniqueId val="{00000004-B109-44FD-8E9C-7CD3E35214C4}"/>
            </c:ext>
          </c:extLst>
        </c:ser>
        <c:ser>
          <c:idx val="5"/>
          <c:order val="5"/>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DATOS!$I$219:$I$261</c:f>
              <c:numCache>
                <c:formatCode>General</c:formatCode>
                <c:ptCount val="43"/>
              </c:numCache>
            </c:numRef>
          </c:val>
          <c:extLst>
            <c:ext xmlns:c16="http://schemas.microsoft.com/office/drawing/2014/chart" uri="{C3380CC4-5D6E-409C-BE32-E72D297353CC}">
              <c16:uniqueId val="{00000005-B109-44FD-8E9C-7CD3E35214C4}"/>
            </c:ext>
          </c:extLst>
        </c:ser>
        <c:ser>
          <c:idx val="6"/>
          <c:order val="6"/>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DATOS!$J$219:$J$261</c:f>
              <c:numCache>
                <c:formatCode>General</c:formatCode>
                <c:ptCount val="43"/>
              </c:numCache>
            </c:numRef>
          </c:val>
          <c:extLst>
            <c:ext xmlns:c16="http://schemas.microsoft.com/office/drawing/2014/chart" uri="{C3380CC4-5D6E-409C-BE32-E72D297353CC}">
              <c16:uniqueId val="{00000006-B109-44FD-8E9C-7CD3E35214C4}"/>
            </c:ext>
          </c:extLst>
        </c:ser>
        <c:ser>
          <c:idx val="7"/>
          <c:order val="7"/>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DATOS!$K$219:$K$261</c:f>
              <c:numCache>
                <c:formatCode>General</c:formatCode>
                <c:ptCount val="43"/>
              </c:numCache>
            </c:numRef>
          </c:val>
          <c:extLst>
            <c:ext xmlns:c16="http://schemas.microsoft.com/office/drawing/2014/chart" uri="{C3380CC4-5D6E-409C-BE32-E72D297353CC}">
              <c16:uniqueId val="{00000007-B109-44FD-8E9C-7CD3E35214C4}"/>
            </c:ext>
          </c:extLst>
        </c:ser>
        <c:ser>
          <c:idx val="8"/>
          <c:order val="8"/>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DATOS!$L$219:$L$261</c:f>
              <c:numCache>
                <c:formatCode>General</c:formatCode>
                <c:ptCount val="43"/>
              </c:numCache>
            </c:numRef>
          </c:val>
          <c:extLst>
            <c:ext xmlns:c16="http://schemas.microsoft.com/office/drawing/2014/chart" uri="{C3380CC4-5D6E-409C-BE32-E72D297353CC}">
              <c16:uniqueId val="{00000008-B109-44FD-8E9C-7CD3E35214C4}"/>
            </c:ext>
          </c:extLst>
        </c:ser>
        <c:ser>
          <c:idx val="9"/>
          <c:order val="9"/>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DATOS!$M$219:$M$261</c:f>
              <c:numCache>
                <c:formatCode>General</c:formatCode>
                <c:ptCount val="43"/>
              </c:numCache>
            </c:numRef>
          </c:val>
          <c:extLst>
            <c:ext xmlns:c16="http://schemas.microsoft.com/office/drawing/2014/chart" uri="{C3380CC4-5D6E-409C-BE32-E72D297353CC}">
              <c16:uniqueId val="{00000009-B109-44FD-8E9C-7CD3E35214C4}"/>
            </c:ext>
          </c:extLst>
        </c:ser>
        <c:ser>
          <c:idx val="10"/>
          <c:order val="10"/>
          <c:spPr>
            <a:solidFill>
              <a:srgbClr val="FFFF00"/>
            </a:solidFill>
          </c:spPr>
          <c:invertIfNegative val="0"/>
          <c:dLbls>
            <c:spPr>
              <a:noFill/>
              <a:ln>
                <a:noFill/>
              </a:ln>
              <a:effectLst/>
            </c:spPr>
            <c:txPr>
              <a:bodyPr/>
              <a:lstStyle/>
              <a:p>
                <a:pPr>
                  <a:defRPr b="1" i="0" baseline="0">
                    <a:solidFill>
                      <a:srgbClr val="FFFF00"/>
                    </a:solidFill>
                    <a:latin typeface="Times New Roman" pitchFamily="18"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DATOS!$Y$219:$Y$261</c:f>
              <c:numCache>
                <c:formatCode>General</c:formatCode>
                <c:ptCount val="43"/>
                <c:pt idx="0">
                  <c:v>14</c:v>
                </c:pt>
                <c:pt idx="1">
                  <c:v>5</c:v>
                </c:pt>
                <c:pt idx="2">
                  <c:v>0</c:v>
                </c:pt>
                <c:pt idx="3">
                  <c:v>5</c:v>
                </c:pt>
                <c:pt idx="4">
                  <c:v>1</c:v>
                </c:pt>
                <c:pt idx="5">
                  <c:v>1</c:v>
                </c:pt>
                <c:pt idx="6">
                  <c:v>10</c:v>
                </c:pt>
                <c:pt idx="7">
                  <c:v>0</c:v>
                </c:pt>
                <c:pt idx="8">
                  <c:v>10</c:v>
                </c:pt>
                <c:pt idx="9">
                  <c:v>2</c:v>
                </c:pt>
                <c:pt idx="10">
                  <c:v>2</c:v>
                </c:pt>
                <c:pt idx="11">
                  <c:v>12</c:v>
                </c:pt>
                <c:pt idx="12">
                  <c:v>0</c:v>
                </c:pt>
                <c:pt idx="13">
                  <c:v>0</c:v>
                </c:pt>
                <c:pt idx="14">
                  <c:v>0</c:v>
                </c:pt>
                <c:pt idx="15">
                  <c:v>0</c:v>
                </c:pt>
                <c:pt idx="16">
                  <c:v>0</c:v>
                </c:pt>
                <c:pt idx="17">
                  <c:v>0</c:v>
                </c:pt>
                <c:pt idx="18">
                  <c:v>3</c:v>
                </c:pt>
                <c:pt idx="19">
                  <c:v>1</c:v>
                </c:pt>
                <c:pt idx="20">
                  <c:v>10</c:v>
                </c:pt>
                <c:pt idx="21">
                  <c:v>1</c:v>
                </c:pt>
                <c:pt idx="22">
                  <c:v>5</c:v>
                </c:pt>
                <c:pt idx="23">
                  <c:v>0</c:v>
                </c:pt>
                <c:pt idx="24">
                  <c:v>0</c:v>
                </c:pt>
                <c:pt idx="25">
                  <c:v>2</c:v>
                </c:pt>
                <c:pt idx="26">
                  <c:v>1</c:v>
                </c:pt>
                <c:pt idx="27">
                  <c:v>18</c:v>
                </c:pt>
                <c:pt idx="28">
                  <c:v>1</c:v>
                </c:pt>
                <c:pt idx="29">
                  <c:v>10</c:v>
                </c:pt>
                <c:pt idx="30">
                  <c:v>27</c:v>
                </c:pt>
                <c:pt idx="31">
                  <c:v>0</c:v>
                </c:pt>
                <c:pt idx="32">
                  <c:v>2</c:v>
                </c:pt>
                <c:pt idx="33">
                  <c:v>0</c:v>
                </c:pt>
                <c:pt idx="34">
                  <c:v>8</c:v>
                </c:pt>
                <c:pt idx="35">
                  <c:v>2</c:v>
                </c:pt>
                <c:pt idx="36">
                  <c:v>0</c:v>
                </c:pt>
                <c:pt idx="37">
                  <c:v>3</c:v>
                </c:pt>
                <c:pt idx="38">
                  <c:v>0</c:v>
                </c:pt>
                <c:pt idx="39">
                  <c:v>0</c:v>
                </c:pt>
                <c:pt idx="40">
                  <c:v>0</c:v>
                </c:pt>
                <c:pt idx="41">
                  <c:v>0</c:v>
                </c:pt>
                <c:pt idx="42">
                  <c:v>0</c:v>
                </c:pt>
              </c:numCache>
            </c:numRef>
          </c:val>
          <c:extLst>
            <c:ext xmlns:c16="http://schemas.microsoft.com/office/drawing/2014/chart" uri="{C3380CC4-5D6E-409C-BE32-E72D297353CC}">
              <c16:uniqueId val="{0000000A-B109-44FD-8E9C-7CD3E35214C4}"/>
            </c:ext>
          </c:extLst>
        </c:ser>
        <c:ser>
          <c:idx val="11"/>
          <c:order val="11"/>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DATOS!$Z$219:$Z$261</c:f>
              <c:numCache>
                <c:formatCode>General</c:formatCode>
                <c:ptCount val="43"/>
              </c:numCache>
            </c:numRef>
          </c:val>
          <c:extLst>
            <c:ext xmlns:c16="http://schemas.microsoft.com/office/drawing/2014/chart" uri="{C3380CC4-5D6E-409C-BE32-E72D297353CC}">
              <c16:uniqueId val="{0000000B-B109-44FD-8E9C-7CD3E35214C4}"/>
            </c:ext>
          </c:extLst>
        </c:ser>
        <c:ser>
          <c:idx val="12"/>
          <c:order val="12"/>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DATOS!$AA$219:$AA$261</c:f>
              <c:numCache>
                <c:formatCode>General</c:formatCode>
                <c:ptCount val="43"/>
              </c:numCache>
            </c:numRef>
          </c:val>
          <c:extLst>
            <c:ext xmlns:c16="http://schemas.microsoft.com/office/drawing/2014/chart" uri="{C3380CC4-5D6E-409C-BE32-E72D297353CC}">
              <c16:uniqueId val="{0000000C-B109-44FD-8E9C-7CD3E35214C4}"/>
            </c:ext>
          </c:extLst>
        </c:ser>
        <c:ser>
          <c:idx val="13"/>
          <c:order val="13"/>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DATOS!$AB$219:$AB$261</c:f>
              <c:numCache>
                <c:formatCode>General</c:formatCode>
                <c:ptCount val="43"/>
              </c:numCache>
            </c:numRef>
          </c:val>
          <c:extLst>
            <c:ext xmlns:c16="http://schemas.microsoft.com/office/drawing/2014/chart" uri="{C3380CC4-5D6E-409C-BE32-E72D297353CC}">
              <c16:uniqueId val="{0000000D-B109-44FD-8E9C-7CD3E35214C4}"/>
            </c:ext>
          </c:extLst>
        </c:ser>
        <c:ser>
          <c:idx val="14"/>
          <c:order val="14"/>
          <c:spPr>
            <a:solidFill>
              <a:srgbClr val="0000FF"/>
            </a:solidFill>
          </c:spPr>
          <c:invertIfNegative val="0"/>
          <c:dLbls>
            <c:dLbl>
              <c:idx val="0"/>
              <c:layout>
                <c:manualLayout>
                  <c:x val="5.94795585461508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09-44FD-8E9C-7CD3E35214C4}"/>
                </c:ext>
              </c:extLst>
            </c:dLbl>
            <c:dLbl>
              <c:idx val="4"/>
              <c:layout>
                <c:manualLayout>
                  <c:x val="6.9392818303849338E-3"/>
                  <c:y val="-8.188999016216211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09-44FD-8E9C-7CD3E35214C4}"/>
                </c:ext>
              </c:extLst>
            </c:dLbl>
            <c:dLbl>
              <c:idx val="7"/>
              <c:layout>
                <c:manualLayout>
                  <c:x val="8.9219337819226498E-3"/>
                  <c:y val="2.23338916806284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09-44FD-8E9C-7CD3E35214C4}"/>
                </c:ext>
              </c:extLst>
            </c:dLbl>
            <c:dLbl>
              <c:idx val="8"/>
              <c:layout>
                <c:manualLayout>
                  <c:x val="2.973977927307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09-44FD-8E9C-7CD3E35214C4}"/>
                </c:ext>
              </c:extLst>
            </c:dLbl>
            <c:dLbl>
              <c:idx val="9"/>
              <c:layout>
                <c:manualLayout>
                  <c:x val="1.98265195153859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09-44FD-8E9C-7CD3E35214C4}"/>
                </c:ext>
              </c:extLst>
            </c:dLbl>
            <c:dLbl>
              <c:idx val="10"/>
              <c:layout>
                <c:manualLayout>
                  <c:x val="3.96530390307673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109-44FD-8E9C-7CD3E35214C4}"/>
                </c:ext>
              </c:extLst>
            </c:dLbl>
            <c:dLbl>
              <c:idx val="11"/>
              <c:layout>
                <c:manualLayout>
                  <c:x val="5.94795585461508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109-44FD-8E9C-7CD3E35214C4}"/>
                </c:ext>
              </c:extLst>
            </c:dLbl>
            <c:dLbl>
              <c:idx val="13"/>
              <c:layout>
                <c:manualLayout>
                  <c:x val="2.973977927307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109-44FD-8E9C-7CD3E35214C4}"/>
                </c:ext>
              </c:extLst>
            </c:dLbl>
            <c:dLbl>
              <c:idx val="14"/>
              <c:layout>
                <c:manualLayout>
                  <c:x val="7.93060780615349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109-44FD-8E9C-7CD3E35214C4}"/>
                </c:ext>
              </c:extLst>
            </c:dLbl>
            <c:dLbl>
              <c:idx val="17"/>
              <c:layout>
                <c:manualLayout>
                  <c:x val="5.94795585461508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109-44FD-8E9C-7CD3E35214C4}"/>
                </c:ext>
              </c:extLst>
            </c:dLbl>
            <c:dLbl>
              <c:idx val="19"/>
              <c:layout>
                <c:manualLayout>
                  <c:x val="8.9219337819226481E-3"/>
                  <c:y val="-1.1166945840312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9-44A1-A38A-B72B8D19F6CB}"/>
                </c:ext>
              </c:extLst>
            </c:dLbl>
            <c:dLbl>
              <c:idx val="21"/>
              <c:layout>
                <c:manualLayout>
                  <c:x val="6.9392818303849902E-3"/>
                  <c:y val="4.46677833612507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109-44FD-8E9C-7CD3E35214C4}"/>
                </c:ext>
              </c:extLst>
            </c:dLbl>
            <c:dLbl>
              <c:idx val="25"/>
              <c:layout>
                <c:manualLayout>
                  <c:x val="3.96530390307673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109-44FD-8E9C-7CD3E35214C4}"/>
                </c:ext>
              </c:extLst>
            </c:dLbl>
            <c:dLbl>
              <c:idx val="27"/>
              <c:layout>
                <c:manualLayout>
                  <c:x val="1.98265195153854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109-44FD-8E9C-7CD3E35214C4}"/>
                </c:ext>
              </c:extLst>
            </c:dLbl>
            <c:dLbl>
              <c:idx val="28"/>
              <c:layout>
                <c:manualLayout>
                  <c:x val="6.93928183038493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109-44FD-8E9C-7CD3E35214C4}"/>
                </c:ext>
              </c:extLst>
            </c:dLbl>
            <c:dLbl>
              <c:idx val="29"/>
              <c:layout>
                <c:manualLayout>
                  <c:x val="2.973977927307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109-44FD-8E9C-7CD3E35214C4}"/>
                </c:ext>
              </c:extLst>
            </c:dLbl>
            <c:dLbl>
              <c:idx val="33"/>
              <c:layout>
                <c:manualLayout>
                  <c:x val="8.921933781922649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109-44FD-8E9C-7CD3E35214C4}"/>
                </c:ext>
              </c:extLst>
            </c:dLbl>
            <c:spPr>
              <a:noFill/>
              <a:ln>
                <a:noFill/>
              </a:ln>
              <a:effectLst/>
            </c:spPr>
            <c:txPr>
              <a:bodyPr/>
              <a:lstStyle/>
              <a:p>
                <a:pPr>
                  <a:defRPr b="1" i="0" baseline="0">
                    <a:solidFill>
                      <a:srgbClr val="0000FF"/>
                    </a:solidFill>
                    <a:latin typeface="Times New Roman" pitchFamily="18"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DATOS!$AC$219:$AC$261</c:f>
              <c:numCache>
                <c:formatCode>General</c:formatCode>
                <c:ptCount val="43"/>
                <c:pt idx="0">
                  <c:v>1</c:v>
                </c:pt>
                <c:pt idx="1">
                  <c:v>0</c:v>
                </c:pt>
                <c:pt idx="2">
                  <c:v>1</c:v>
                </c:pt>
                <c:pt idx="3">
                  <c:v>1</c:v>
                </c:pt>
                <c:pt idx="4">
                  <c:v>0</c:v>
                </c:pt>
                <c:pt idx="5">
                  <c:v>0</c:v>
                </c:pt>
                <c:pt idx="6">
                  <c:v>6</c:v>
                </c:pt>
                <c:pt idx="7">
                  <c:v>0</c:v>
                </c:pt>
                <c:pt idx="8">
                  <c:v>6</c:v>
                </c:pt>
                <c:pt idx="9">
                  <c:v>0</c:v>
                </c:pt>
                <c:pt idx="10">
                  <c:v>2</c:v>
                </c:pt>
                <c:pt idx="11">
                  <c:v>2</c:v>
                </c:pt>
                <c:pt idx="12">
                  <c:v>0</c:v>
                </c:pt>
                <c:pt idx="13">
                  <c:v>0</c:v>
                </c:pt>
                <c:pt idx="14">
                  <c:v>0</c:v>
                </c:pt>
                <c:pt idx="15">
                  <c:v>3</c:v>
                </c:pt>
                <c:pt idx="16">
                  <c:v>0</c:v>
                </c:pt>
                <c:pt idx="17">
                  <c:v>0</c:v>
                </c:pt>
                <c:pt idx="18">
                  <c:v>0</c:v>
                </c:pt>
                <c:pt idx="19">
                  <c:v>0</c:v>
                </c:pt>
                <c:pt idx="20">
                  <c:v>4</c:v>
                </c:pt>
                <c:pt idx="21">
                  <c:v>0</c:v>
                </c:pt>
                <c:pt idx="22">
                  <c:v>7</c:v>
                </c:pt>
                <c:pt idx="23">
                  <c:v>0</c:v>
                </c:pt>
                <c:pt idx="24">
                  <c:v>0</c:v>
                </c:pt>
                <c:pt idx="25">
                  <c:v>2</c:v>
                </c:pt>
                <c:pt idx="26">
                  <c:v>1</c:v>
                </c:pt>
                <c:pt idx="27">
                  <c:v>14</c:v>
                </c:pt>
                <c:pt idx="28">
                  <c:v>0</c:v>
                </c:pt>
                <c:pt idx="29">
                  <c:v>13</c:v>
                </c:pt>
                <c:pt idx="30">
                  <c:v>6</c:v>
                </c:pt>
                <c:pt idx="31">
                  <c:v>0</c:v>
                </c:pt>
                <c:pt idx="32">
                  <c:v>2</c:v>
                </c:pt>
                <c:pt idx="33">
                  <c:v>0</c:v>
                </c:pt>
                <c:pt idx="34">
                  <c:v>11</c:v>
                </c:pt>
                <c:pt idx="35">
                  <c:v>0</c:v>
                </c:pt>
                <c:pt idx="36">
                  <c:v>0</c:v>
                </c:pt>
                <c:pt idx="37">
                  <c:v>2</c:v>
                </c:pt>
                <c:pt idx="38">
                  <c:v>0</c:v>
                </c:pt>
                <c:pt idx="39">
                  <c:v>0</c:v>
                </c:pt>
                <c:pt idx="40">
                  <c:v>0</c:v>
                </c:pt>
                <c:pt idx="41">
                  <c:v>0</c:v>
                </c:pt>
                <c:pt idx="42">
                  <c:v>0</c:v>
                </c:pt>
              </c:numCache>
            </c:numRef>
          </c:val>
          <c:extLst>
            <c:ext xmlns:c16="http://schemas.microsoft.com/office/drawing/2014/chart" uri="{C3380CC4-5D6E-409C-BE32-E72D297353CC}">
              <c16:uniqueId val="{0000001E-B109-44FD-8E9C-7CD3E35214C4}"/>
            </c:ext>
          </c:extLst>
        </c:ser>
        <c:ser>
          <c:idx val="15"/>
          <c:order val="15"/>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DATOS!$AD$219:$AD$261</c:f>
              <c:numCache>
                <c:formatCode>General</c:formatCode>
                <c:ptCount val="43"/>
              </c:numCache>
            </c:numRef>
          </c:val>
          <c:extLst>
            <c:ext xmlns:c16="http://schemas.microsoft.com/office/drawing/2014/chart" uri="{C3380CC4-5D6E-409C-BE32-E72D297353CC}">
              <c16:uniqueId val="{0000001F-B109-44FD-8E9C-7CD3E35214C4}"/>
            </c:ext>
          </c:extLst>
        </c:ser>
        <c:ser>
          <c:idx val="16"/>
          <c:order val="16"/>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DATOS!$AE$219:$AE$261</c:f>
              <c:numCache>
                <c:formatCode>General</c:formatCode>
                <c:ptCount val="43"/>
              </c:numCache>
            </c:numRef>
          </c:val>
          <c:extLst>
            <c:ext xmlns:c16="http://schemas.microsoft.com/office/drawing/2014/chart" uri="{C3380CC4-5D6E-409C-BE32-E72D297353CC}">
              <c16:uniqueId val="{00000020-B109-44FD-8E9C-7CD3E35214C4}"/>
            </c:ext>
          </c:extLst>
        </c:ser>
        <c:ser>
          <c:idx val="17"/>
          <c:order val="17"/>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DATOS!$AF$219:$AF$261</c:f>
              <c:numCache>
                <c:formatCode>General</c:formatCode>
                <c:ptCount val="43"/>
              </c:numCache>
            </c:numRef>
          </c:val>
          <c:extLst>
            <c:ext xmlns:c16="http://schemas.microsoft.com/office/drawing/2014/chart" uri="{C3380CC4-5D6E-409C-BE32-E72D297353CC}">
              <c16:uniqueId val="{00000021-B109-44FD-8E9C-7CD3E35214C4}"/>
            </c:ext>
          </c:extLst>
        </c:ser>
        <c:dLbls>
          <c:showLegendKey val="0"/>
          <c:showVal val="0"/>
          <c:showCatName val="0"/>
          <c:showSerName val="0"/>
          <c:showPercent val="0"/>
          <c:showBubbleSize val="0"/>
        </c:dLbls>
        <c:gapWidth val="0"/>
        <c:gapDepth val="0"/>
        <c:shape val="box"/>
        <c:axId val="106541176"/>
        <c:axId val="106541568"/>
        <c:axId val="0"/>
      </c:bar3DChart>
      <c:catAx>
        <c:axId val="106541176"/>
        <c:scaling>
          <c:orientation val="minMax"/>
        </c:scaling>
        <c:delete val="0"/>
        <c:axPos val="b"/>
        <c:numFmt formatCode="General" sourceLinked="0"/>
        <c:majorTickMark val="none"/>
        <c:minorTickMark val="none"/>
        <c:tickLblPos val="nextTo"/>
        <c:txPr>
          <a:bodyPr/>
          <a:lstStyle/>
          <a:p>
            <a:pPr>
              <a:defRPr b="1" i="0" baseline="0">
                <a:latin typeface="Times New Roman" pitchFamily="18" charset="0"/>
              </a:defRPr>
            </a:pPr>
            <a:endParaRPr lang="pt-BR"/>
          </a:p>
        </c:txPr>
        <c:crossAx val="106541568"/>
        <c:crosses val="autoZero"/>
        <c:auto val="1"/>
        <c:lblAlgn val="ctr"/>
        <c:lblOffset val="100"/>
        <c:noMultiLvlLbl val="0"/>
      </c:catAx>
      <c:valAx>
        <c:axId val="106541568"/>
        <c:scaling>
          <c:orientation val="minMax"/>
          <c:max val="50"/>
        </c:scaling>
        <c:delete val="0"/>
        <c:axPos val="l"/>
        <c:majorGridlines/>
        <c:numFmt formatCode="General" sourceLinked="1"/>
        <c:majorTickMark val="none"/>
        <c:minorTickMark val="none"/>
        <c:tickLblPos val="nextTo"/>
        <c:txPr>
          <a:bodyPr/>
          <a:lstStyle/>
          <a:p>
            <a:pPr>
              <a:defRPr b="1" i="0" baseline="0">
                <a:latin typeface="Times New Roman" pitchFamily="18" charset="0"/>
              </a:defRPr>
            </a:pPr>
            <a:endParaRPr lang="pt-BR"/>
          </a:p>
        </c:txPr>
        <c:crossAx val="106541176"/>
        <c:crosses val="autoZero"/>
        <c:crossBetween val="between"/>
        <c:majorUnit val="10"/>
      </c:valAx>
      <c:spPr>
        <a:noFill/>
      </c:spPr>
    </c:plotArea>
    <c:plotVisOnly val="1"/>
    <c:dispBlanksAs val="gap"/>
    <c:showDLblsOverMax val="0"/>
  </c:chart>
  <c:printSettings>
    <c:headerFooter/>
    <c:pageMargins b="0.78740157499999996" l="0.511811024" r="0.511811024" t="0.78740157499999996" header="0.3149606200000214" footer="0.314960620000021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barChart>
        <c:barDir val="col"/>
        <c:grouping val="clustered"/>
        <c:varyColors val="0"/>
        <c:ser>
          <c:idx val="0"/>
          <c:order val="0"/>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DATOS!$D$219:$D$261</c:f>
              <c:numCache>
                <c:formatCode>General</c:formatCode>
                <c:ptCount val="43"/>
              </c:numCache>
            </c:numRef>
          </c:val>
          <c:extLst>
            <c:ext xmlns:c16="http://schemas.microsoft.com/office/drawing/2014/chart" uri="{C3380CC4-5D6E-409C-BE32-E72D297353CC}">
              <c16:uniqueId val="{00000000-B2C1-4551-AF49-277DB6AC95AD}"/>
            </c:ext>
          </c:extLst>
        </c:ser>
        <c:ser>
          <c:idx val="1"/>
          <c:order val="1"/>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DATOS!$E$219:$E$261</c:f>
              <c:numCache>
                <c:formatCode>General</c:formatCode>
                <c:ptCount val="43"/>
              </c:numCache>
            </c:numRef>
          </c:val>
          <c:extLst>
            <c:ext xmlns:c16="http://schemas.microsoft.com/office/drawing/2014/chart" uri="{C3380CC4-5D6E-409C-BE32-E72D297353CC}">
              <c16:uniqueId val="{00000001-B2C1-4551-AF49-277DB6AC95AD}"/>
            </c:ext>
          </c:extLst>
        </c:ser>
        <c:ser>
          <c:idx val="2"/>
          <c:order val="2"/>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DATOS!$F$219:$F$261</c:f>
              <c:numCache>
                <c:formatCode>General</c:formatCode>
                <c:ptCount val="43"/>
              </c:numCache>
            </c:numRef>
          </c:val>
          <c:extLst>
            <c:ext xmlns:c16="http://schemas.microsoft.com/office/drawing/2014/chart" uri="{C3380CC4-5D6E-409C-BE32-E72D297353CC}">
              <c16:uniqueId val="{00000002-B2C1-4551-AF49-277DB6AC95AD}"/>
            </c:ext>
          </c:extLst>
        </c:ser>
        <c:ser>
          <c:idx val="3"/>
          <c:order val="3"/>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DATOS!$G$219:$G$261</c:f>
              <c:numCache>
                <c:formatCode>General</c:formatCode>
                <c:ptCount val="43"/>
              </c:numCache>
            </c:numRef>
          </c:val>
          <c:extLst>
            <c:ext xmlns:c16="http://schemas.microsoft.com/office/drawing/2014/chart" uri="{C3380CC4-5D6E-409C-BE32-E72D297353CC}">
              <c16:uniqueId val="{00000003-B2C1-4551-AF49-277DB6AC95AD}"/>
            </c:ext>
          </c:extLst>
        </c:ser>
        <c:ser>
          <c:idx val="4"/>
          <c:order val="4"/>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DATOS!$H$219:$H$261</c:f>
              <c:numCache>
                <c:formatCode>General</c:formatCode>
                <c:ptCount val="43"/>
              </c:numCache>
            </c:numRef>
          </c:val>
          <c:extLst>
            <c:ext xmlns:c16="http://schemas.microsoft.com/office/drawing/2014/chart" uri="{C3380CC4-5D6E-409C-BE32-E72D297353CC}">
              <c16:uniqueId val="{00000004-B2C1-4551-AF49-277DB6AC95AD}"/>
            </c:ext>
          </c:extLst>
        </c:ser>
        <c:ser>
          <c:idx val="5"/>
          <c:order val="5"/>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DATOS!$I$219:$I$261</c:f>
              <c:numCache>
                <c:formatCode>General</c:formatCode>
                <c:ptCount val="43"/>
              </c:numCache>
            </c:numRef>
          </c:val>
          <c:extLst>
            <c:ext xmlns:c16="http://schemas.microsoft.com/office/drawing/2014/chart" uri="{C3380CC4-5D6E-409C-BE32-E72D297353CC}">
              <c16:uniqueId val="{00000005-B2C1-4551-AF49-277DB6AC95AD}"/>
            </c:ext>
          </c:extLst>
        </c:ser>
        <c:ser>
          <c:idx val="6"/>
          <c:order val="6"/>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DATOS!$J$219:$J$261</c:f>
              <c:numCache>
                <c:formatCode>General</c:formatCode>
                <c:ptCount val="43"/>
              </c:numCache>
            </c:numRef>
          </c:val>
          <c:extLst>
            <c:ext xmlns:c16="http://schemas.microsoft.com/office/drawing/2014/chart" uri="{C3380CC4-5D6E-409C-BE32-E72D297353CC}">
              <c16:uniqueId val="{00000006-B2C1-4551-AF49-277DB6AC95AD}"/>
            </c:ext>
          </c:extLst>
        </c:ser>
        <c:ser>
          <c:idx val="7"/>
          <c:order val="7"/>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DATOS!$K$219:$K$261</c:f>
              <c:numCache>
                <c:formatCode>General</c:formatCode>
                <c:ptCount val="43"/>
              </c:numCache>
            </c:numRef>
          </c:val>
          <c:extLst>
            <c:ext xmlns:c16="http://schemas.microsoft.com/office/drawing/2014/chart" uri="{C3380CC4-5D6E-409C-BE32-E72D297353CC}">
              <c16:uniqueId val="{00000007-B2C1-4551-AF49-277DB6AC95AD}"/>
            </c:ext>
          </c:extLst>
        </c:ser>
        <c:ser>
          <c:idx val="8"/>
          <c:order val="8"/>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DATOS!$L$219:$L$261</c:f>
              <c:numCache>
                <c:formatCode>General</c:formatCode>
                <c:ptCount val="43"/>
              </c:numCache>
            </c:numRef>
          </c:val>
          <c:extLst>
            <c:ext xmlns:c16="http://schemas.microsoft.com/office/drawing/2014/chart" uri="{C3380CC4-5D6E-409C-BE32-E72D297353CC}">
              <c16:uniqueId val="{00000008-B2C1-4551-AF49-277DB6AC95AD}"/>
            </c:ext>
          </c:extLst>
        </c:ser>
        <c:ser>
          <c:idx val="9"/>
          <c:order val="9"/>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DATOS!$M$219:$M$261</c:f>
              <c:numCache>
                <c:formatCode>General</c:formatCode>
                <c:ptCount val="43"/>
              </c:numCache>
            </c:numRef>
          </c:val>
          <c:extLst>
            <c:ext xmlns:c16="http://schemas.microsoft.com/office/drawing/2014/chart" uri="{C3380CC4-5D6E-409C-BE32-E72D297353CC}">
              <c16:uniqueId val="{00000009-B2C1-4551-AF49-277DB6AC95AD}"/>
            </c:ext>
          </c:extLst>
        </c:ser>
        <c:ser>
          <c:idx val="10"/>
          <c:order val="10"/>
          <c:spPr>
            <a:solidFill>
              <a:srgbClr val="0000FF"/>
            </a:solidFill>
          </c:spPr>
          <c:invertIfNegative val="0"/>
          <c:dLbls>
            <c:dLbl>
              <c:idx val="6"/>
              <c:layout>
                <c:manualLayout>
                  <c:x val="-9.67585873246254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C9-47AC-84AB-E8B35DC19D96}"/>
                </c:ext>
              </c:extLst>
            </c:dLbl>
            <c:dLbl>
              <c:idx val="7"/>
              <c:layout>
                <c:manualLayout>
                  <c:x val="-3.4945192370834007E-17"/>
                  <c:y val="-1.7689334202014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6-4C85-9F61-0D91DECF0E1E}"/>
                </c:ext>
              </c:extLst>
            </c:dLbl>
            <c:dLbl>
              <c:idx val="9"/>
              <c:layout>
                <c:manualLayout>
                  <c:x val="2.8591851322373124E-3"/>
                  <c:y val="-1.99005009772660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D6-4C85-9F61-0D91DECF0E1E}"/>
                </c:ext>
              </c:extLst>
            </c:dLbl>
            <c:dLbl>
              <c:idx val="22"/>
              <c:layout>
                <c:manualLayout>
                  <c:x val="-6.9890384741668014E-17"/>
                  <c:y val="-1.99005009772660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D6-4C85-9F61-0D91DECF0E1E}"/>
                </c:ext>
              </c:extLst>
            </c:dLbl>
            <c:dLbl>
              <c:idx val="27"/>
              <c:layout>
                <c:manualLayout>
                  <c:x val="0"/>
                  <c:y val="-1.99005009772660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D6-4C85-9F61-0D91DECF0E1E}"/>
                </c:ext>
              </c:extLst>
            </c:dLbl>
            <c:dLbl>
              <c:idx val="30"/>
              <c:layout>
                <c:manualLayout>
                  <c:x val="-1.1611030478955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C9-47AC-84AB-E8B35DC19D96}"/>
                </c:ext>
              </c:extLst>
            </c:dLbl>
            <c:dLbl>
              <c:idx val="32"/>
              <c:layout>
                <c:manualLayout>
                  <c:x val="0"/>
                  <c:y val="-1.7689334202014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C9-47AC-84AB-E8B35DC19D96}"/>
                </c:ext>
              </c:extLst>
            </c:dLbl>
            <c:dLbl>
              <c:idx val="37"/>
              <c:layout>
                <c:manualLayout>
                  <c:x val="4.719649485224962E-3"/>
                  <c:y val="-2.4458041484572059E-2"/>
                </c:manualLayout>
              </c:layout>
              <c:showLegendKey val="0"/>
              <c:showVal val="1"/>
              <c:showCatName val="0"/>
              <c:showSerName val="0"/>
              <c:showPercent val="0"/>
              <c:showBubbleSize val="0"/>
              <c:extLst>
                <c:ext xmlns:c15="http://schemas.microsoft.com/office/drawing/2012/chart" uri="{CE6537A1-D6FC-4f65-9D91-7224C49458BB}">
                  <c15:layout>
                    <c:manualLayout>
                      <c:w val="2.3935582847519236E-2"/>
                      <c:h val="3.2808581832600305E-2"/>
                    </c:manualLayout>
                  </c15:layout>
                </c:ext>
                <c:ext xmlns:c16="http://schemas.microsoft.com/office/drawing/2014/chart" uri="{C3380CC4-5D6E-409C-BE32-E72D297353CC}">
                  <c16:uniqueId val="{00000003-4FC9-47AC-84AB-E8B35DC19D96}"/>
                </c:ext>
              </c:extLst>
            </c:dLbl>
            <c:spPr>
              <a:noFill/>
              <a:ln>
                <a:noFill/>
              </a:ln>
              <a:effectLst/>
            </c:spPr>
            <c:txPr>
              <a:bodyPr/>
              <a:lstStyle/>
              <a:p>
                <a:pPr>
                  <a:defRPr sz="1200" b="1" i="0" baseline="0">
                    <a:solidFill>
                      <a:srgbClr val="FF0000"/>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DATOS!$U$219:$U$261</c:f>
              <c:numCache>
                <c:formatCode>0.0%</c:formatCode>
                <c:ptCount val="43"/>
                <c:pt idx="0">
                  <c:v>1</c:v>
                </c:pt>
                <c:pt idx="1">
                  <c:v>0.7142857142857143</c:v>
                </c:pt>
                <c:pt idx="2">
                  <c:v>1</c:v>
                </c:pt>
                <c:pt idx="3">
                  <c:v>1</c:v>
                </c:pt>
                <c:pt idx="4">
                  <c:v>0.33333333333333331</c:v>
                </c:pt>
                <c:pt idx="5">
                  <c:v>1</c:v>
                </c:pt>
                <c:pt idx="6">
                  <c:v>0.76190476190476186</c:v>
                </c:pt>
                <c:pt idx="7">
                  <c:v>0</c:v>
                </c:pt>
                <c:pt idx="8">
                  <c:v>0.94117647058823528</c:v>
                </c:pt>
                <c:pt idx="9">
                  <c:v>0.5</c:v>
                </c:pt>
                <c:pt idx="10">
                  <c:v>0.8</c:v>
                </c:pt>
                <c:pt idx="11">
                  <c:v>0.82352941176470584</c:v>
                </c:pt>
                <c:pt idx="12">
                  <c:v>0</c:v>
                </c:pt>
                <c:pt idx="13">
                  <c:v>0</c:v>
                </c:pt>
                <c:pt idx="14">
                  <c:v>0</c:v>
                </c:pt>
                <c:pt idx="15">
                  <c:v>1</c:v>
                </c:pt>
                <c:pt idx="16">
                  <c:v>0</c:v>
                </c:pt>
                <c:pt idx="17">
                  <c:v>0</c:v>
                </c:pt>
                <c:pt idx="18">
                  <c:v>0.42857142857142855</c:v>
                </c:pt>
                <c:pt idx="19">
                  <c:v>1</c:v>
                </c:pt>
                <c:pt idx="20">
                  <c:v>0.93333333333333335</c:v>
                </c:pt>
                <c:pt idx="21">
                  <c:v>1</c:v>
                </c:pt>
                <c:pt idx="22">
                  <c:v>1</c:v>
                </c:pt>
                <c:pt idx="23">
                  <c:v>0</c:v>
                </c:pt>
                <c:pt idx="24">
                  <c:v>0</c:v>
                </c:pt>
                <c:pt idx="25">
                  <c:v>0.30769230769230771</c:v>
                </c:pt>
                <c:pt idx="26">
                  <c:v>0</c:v>
                </c:pt>
                <c:pt idx="27">
                  <c:v>1</c:v>
                </c:pt>
                <c:pt idx="28">
                  <c:v>0.33333333333333331</c:v>
                </c:pt>
                <c:pt idx="29">
                  <c:v>0.85185185185185186</c:v>
                </c:pt>
                <c:pt idx="30">
                  <c:v>0.89189189189189189</c:v>
                </c:pt>
                <c:pt idx="31">
                  <c:v>0</c:v>
                </c:pt>
                <c:pt idx="32">
                  <c:v>0.8</c:v>
                </c:pt>
                <c:pt idx="33">
                  <c:v>0</c:v>
                </c:pt>
                <c:pt idx="34">
                  <c:v>0.79166666666666663</c:v>
                </c:pt>
                <c:pt idx="35">
                  <c:v>1</c:v>
                </c:pt>
                <c:pt idx="36">
                  <c:v>0</c:v>
                </c:pt>
                <c:pt idx="37">
                  <c:v>1</c:v>
                </c:pt>
                <c:pt idx="38">
                  <c:v>0</c:v>
                </c:pt>
                <c:pt idx="39">
                  <c:v>0</c:v>
                </c:pt>
                <c:pt idx="40">
                  <c:v>0</c:v>
                </c:pt>
                <c:pt idx="41">
                  <c:v>0</c:v>
                </c:pt>
                <c:pt idx="42">
                  <c:v>0</c:v>
                </c:pt>
              </c:numCache>
            </c:numRef>
          </c:val>
          <c:extLst>
            <c:ext xmlns:c16="http://schemas.microsoft.com/office/drawing/2014/chart" uri="{C3380CC4-5D6E-409C-BE32-E72D297353CC}">
              <c16:uniqueId val="{0000000A-B2C1-4551-AF49-277DB6AC95AD}"/>
            </c:ext>
          </c:extLst>
        </c:ser>
        <c:ser>
          <c:idx val="11"/>
          <c:order val="11"/>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DATOS!$V$219:$V$261</c:f>
              <c:numCache>
                <c:formatCode>0.0%</c:formatCode>
                <c:ptCount val="43"/>
              </c:numCache>
            </c:numRef>
          </c:val>
          <c:extLst>
            <c:ext xmlns:c16="http://schemas.microsoft.com/office/drawing/2014/chart" uri="{C3380CC4-5D6E-409C-BE32-E72D297353CC}">
              <c16:uniqueId val="{0000000B-B2C1-4551-AF49-277DB6AC95AD}"/>
            </c:ext>
          </c:extLst>
        </c:ser>
        <c:ser>
          <c:idx val="12"/>
          <c:order val="12"/>
          <c:invertIfNegative val="0"/>
          <c:cat>
            <c:strRef>
              <c:f>DATOS!$C$219:$C$261</c:f>
              <c:strCache>
                <c:ptCount val="43"/>
                <c:pt idx="0">
                  <c:v>Curacao - TNCF</c:v>
                </c:pt>
                <c:pt idx="1">
                  <c:v>Córdoba - SACU</c:v>
                </c:pt>
                <c:pt idx="2">
                  <c:v>Ezeiza - SAEU</c:v>
                </c:pt>
                <c:pt idx="3">
                  <c:v>Mendoza - SAMV</c:v>
                </c:pt>
                <c:pt idx="4">
                  <c:v>Resistência - SARU</c:v>
                </c:pt>
                <c:pt idx="5">
                  <c:v>Comodoro Rivadavia - SAVU</c:v>
                </c:pt>
                <c:pt idx="6">
                  <c:v>La Paz - SLLF</c:v>
                </c:pt>
                <c:pt idx="7">
                  <c:v>Atlântico - SBAO</c:v>
                </c:pt>
                <c:pt idx="8">
                  <c:v>Amazônica - SBAZ</c:v>
                </c:pt>
                <c:pt idx="9">
                  <c:v>Brasília - SBBS</c:v>
                </c:pt>
                <c:pt idx="10">
                  <c:v>Curitiba - SBCW</c:v>
                </c:pt>
                <c:pt idx="11">
                  <c:v>Recife - SBRE</c:v>
                </c:pt>
                <c:pt idx="12">
                  <c:v>Rio de Janeiro - SBXJ</c:v>
                </c:pt>
                <c:pt idx="13">
                  <c:v>Punta Arenas - SCCZ</c:v>
                </c:pt>
                <c:pt idx="14">
                  <c:v>Santiago - SCEZ</c:v>
                </c:pt>
                <c:pt idx="15">
                  <c:v>Antofagasta - SCFZ</c:v>
                </c:pt>
                <c:pt idx="16">
                  <c:v>Islã de Pascua - SCIZ</c:v>
                </c:pt>
                <c:pt idx="17">
                  <c:v>Puerto Montt - SCTZ</c:v>
                </c:pt>
                <c:pt idx="18">
                  <c:v>Central América - MHTG</c:v>
                </c:pt>
                <c:pt idx="19">
                  <c:v>Barranquilla - SKEC</c:v>
                </c:pt>
                <c:pt idx="20">
                  <c:v>Bogotá - SKED</c:v>
                </c:pt>
                <c:pt idx="21">
                  <c:v>Havana - MUFH</c:v>
                </c:pt>
                <c:pt idx="22">
                  <c:v>Guayaquil - SEFG</c:v>
                </c:pt>
                <c:pt idx="23">
                  <c:v>Georgetown- SYGC</c:v>
                </c:pt>
                <c:pt idx="24">
                  <c:v>Cayenne - SOOO</c:v>
                </c:pt>
                <c:pt idx="25">
                  <c:v>Port Au Prince - MTEG</c:v>
                </c:pt>
                <c:pt idx="26">
                  <c:v>Kingston - MKJK</c:v>
                </c:pt>
                <c:pt idx="27">
                  <c:v>Panamá Oceanic - MPZL</c:v>
                </c:pt>
                <c:pt idx="28">
                  <c:v>Asuncion - SGFA</c:v>
                </c:pt>
                <c:pt idx="29">
                  <c:v>Lima - SPIM</c:v>
                </c:pt>
                <c:pt idx="30">
                  <c:v>Santo Domingo - MDCS</c:v>
                </c:pt>
                <c:pt idx="31">
                  <c:v>Paramaribo - SMPM</c:v>
                </c:pt>
                <c:pt idx="32">
                  <c:v>Piarco - TTZP</c:v>
                </c:pt>
                <c:pt idx="33">
                  <c:v>Montevidéo - SUEO</c:v>
                </c:pt>
                <c:pt idx="34">
                  <c:v>Maiquetia - SVZM</c:v>
                </c:pt>
                <c:pt idx="35">
                  <c:v>San Juan - TJZS</c:v>
                </c:pt>
                <c:pt idx="36">
                  <c:v>Johannesburgo - FAJO</c:v>
                </c:pt>
                <c:pt idx="37">
                  <c:v>Merida - MMID</c:v>
                </c:pt>
                <c:pt idx="38">
                  <c:v>Miami - KZMA</c:v>
                </c:pt>
                <c:pt idx="39">
                  <c:v>New York - KZNY</c:v>
                </c:pt>
                <c:pt idx="40">
                  <c:v>Abidjan - DIII</c:v>
                </c:pt>
                <c:pt idx="41">
                  <c:v>Luanda - FNAN</c:v>
                </c:pt>
                <c:pt idx="42">
                  <c:v>Dakar - GOOO</c:v>
                </c:pt>
              </c:strCache>
            </c:strRef>
          </c:cat>
          <c:val>
            <c:numRef>
              <c:f>DATOS!$W$219:$W$261</c:f>
              <c:numCache>
                <c:formatCode>0.0%</c:formatCode>
                <c:ptCount val="43"/>
              </c:numCache>
            </c:numRef>
          </c:val>
          <c:extLst>
            <c:ext xmlns:c16="http://schemas.microsoft.com/office/drawing/2014/chart" uri="{C3380CC4-5D6E-409C-BE32-E72D297353CC}">
              <c16:uniqueId val="{0000000C-B2C1-4551-AF49-277DB6AC95AD}"/>
            </c:ext>
          </c:extLst>
        </c:ser>
        <c:dLbls>
          <c:showLegendKey val="0"/>
          <c:showVal val="0"/>
          <c:showCatName val="0"/>
          <c:showSerName val="0"/>
          <c:showPercent val="0"/>
          <c:showBubbleSize val="0"/>
        </c:dLbls>
        <c:gapWidth val="100"/>
        <c:overlap val="100"/>
        <c:axId val="156794072"/>
        <c:axId val="156797208"/>
      </c:barChart>
      <c:catAx>
        <c:axId val="156794072"/>
        <c:scaling>
          <c:orientation val="minMax"/>
        </c:scaling>
        <c:delete val="0"/>
        <c:axPos val="b"/>
        <c:numFmt formatCode="General" sourceLinked="0"/>
        <c:majorTickMark val="out"/>
        <c:minorTickMark val="none"/>
        <c:tickLblPos val="nextTo"/>
        <c:txPr>
          <a:bodyPr/>
          <a:lstStyle/>
          <a:p>
            <a:pPr>
              <a:defRPr b="1" i="0" baseline="0">
                <a:latin typeface="Times New Roman" panose="02020603050405020304" pitchFamily="18" charset="0"/>
              </a:defRPr>
            </a:pPr>
            <a:endParaRPr lang="pt-BR"/>
          </a:p>
        </c:txPr>
        <c:crossAx val="156797208"/>
        <c:crosses val="autoZero"/>
        <c:auto val="1"/>
        <c:lblAlgn val="ctr"/>
        <c:lblOffset val="100"/>
        <c:noMultiLvlLbl val="0"/>
      </c:catAx>
      <c:valAx>
        <c:axId val="156797208"/>
        <c:scaling>
          <c:orientation val="minMax"/>
          <c:max val="1.1000000000000001"/>
          <c:min val="0"/>
        </c:scaling>
        <c:delete val="0"/>
        <c:axPos val="l"/>
        <c:majorGridlines/>
        <c:numFmt formatCode="0%" sourceLinked="0"/>
        <c:majorTickMark val="out"/>
        <c:minorTickMark val="none"/>
        <c:tickLblPos val="nextTo"/>
        <c:txPr>
          <a:bodyPr/>
          <a:lstStyle/>
          <a:p>
            <a:pPr>
              <a:defRPr b="1" i="0" baseline="0"/>
            </a:pPr>
            <a:endParaRPr lang="pt-BR"/>
          </a:p>
        </c:txPr>
        <c:crossAx val="156794072"/>
        <c:crosses val="autoZero"/>
        <c:crossBetween val="between"/>
      </c:valAx>
      <c:spPr>
        <a:gradFill flip="none" rotWithShape="1">
          <a:gsLst>
            <a:gs pos="0">
              <a:schemeClr val="tx1"/>
            </a:gs>
            <a:gs pos="50000">
              <a:srgbClr val="4F81BD">
                <a:tint val="44500"/>
                <a:satMod val="160000"/>
              </a:srgbClr>
            </a:gs>
            <a:gs pos="100000">
              <a:srgbClr val="4F81BD">
                <a:tint val="23500"/>
                <a:satMod val="160000"/>
              </a:srgbClr>
            </a:gs>
          </a:gsLst>
          <a:lin ang="6000000" scaled="0"/>
          <a:tileRect/>
        </a:gradFill>
      </c:spPr>
    </c:plotArea>
    <c:plotVisOnly val="1"/>
    <c:dispBlanksAs val="gap"/>
    <c:showDLblsOverMax val="0"/>
  </c:chart>
  <c:printSettings>
    <c:headerFooter/>
    <c:pageMargins b="0.78740157499999996" l="0.511811024" r="0.511811024" t="0.78740157499999996" header="0.31496062000001201" footer="0.314960620000012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11905</xdr:rowOff>
    </xdr:from>
    <xdr:to>
      <xdr:col>26</xdr:col>
      <xdr:colOff>0</xdr:colOff>
      <xdr:row>50</xdr:row>
      <xdr:rowOff>13606</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0</xdr:colOff>
      <xdr:row>49</xdr:row>
      <xdr:rowOff>176892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13608</xdr:colOff>
      <xdr:row>0</xdr:row>
      <xdr:rowOff>13606</xdr:rowOff>
    </xdr:from>
    <xdr:to>
      <xdr:col>26</xdr:col>
      <xdr:colOff>13607</xdr:colOff>
      <xdr:row>40</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7"/>
  <sheetViews>
    <sheetView tabSelected="1" view="pageBreakPreview" zoomScaleNormal="100" zoomScaleSheetLayoutView="100" workbookViewId="0">
      <selection activeCell="N6" sqref="N6:O6"/>
    </sheetView>
  </sheetViews>
  <sheetFormatPr defaultRowHeight="10.5" x14ac:dyDescent="0.25"/>
  <cols>
    <col min="1" max="1" width="13.42578125" style="1" bestFit="1" customWidth="1"/>
    <col min="2" max="2" width="23.140625" style="1" customWidth="1"/>
    <col min="3" max="3" width="6.5703125" style="1" bestFit="1" customWidth="1"/>
    <col min="4" max="4" width="4.28515625" style="3" bestFit="1" customWidth="1"/>
    <col min="5" max="5" width="4" style="1" bestFit="1" customWidth="1"/>
    <col min="6" max="6" width="4.5703125" style="2" bestFit="1" customWidth="1"/>
    <col min="7" max="7" width="4.7109375" style="1" bestFit="1" customWidth="1"/>
    <col min="8" max="8" width="6.5703125" style="1" bestFit="1" customWidth="1"/>
    <col min="9" max="9" width="4.28515625" style="3" bestFit="1" customWidth="1"/>
    <col min="10" max="10" width="4" style="1" bestFit="1" customWidth="1"/>
    <col min="11" max="11" width="4.5703125" style="1" bestFit="1" customWidth="1"/>
    <col min="12" max="12" width="4.7109375" style="1" bestFit="1" customWidth="1"/>
    <col min="13" max="13" width="6.5703125" style="1" bestFit="1" customWidth="1"/>
    <col min="14" max="14" width="4.28515625" style="3" bestFit="1" customWidth="1"/>
    <col min="15" max="15" width="4" style="1" bestFit="1" customWidth="1"/>
    <col min="16" max="16" width="4.5703125" style="1" bestFit="1" customWidth="1"/>
    <col min="17" max="17" width="4.7109375" style="1" bestFit="1" customWidth="1"/>
    <col min="18" max="18" width="6.5703125" style="1" bestFit="1" customWidth="1"/>
    <col min="19" max="19" width="4.28515625" style="3" bestFit="1" customWidth="1"/>
    <col min="20" max="20" width="4" style="1" bestFit="1" customWidth="1"/>
    <col min="21" max="21" width="4.5703125" style="1" bestFit="1" customWidth="1"/>
    <col min="22" max="22" width="4.7109375" style="1" bestFit="1" customWidth="1"/>
    <col min="23" max="23" width="6.5703125" style="1" bestFit="1" customWidth="1"/>
    <col min="24" max="24" width="4.28515625" style="3" bestFit="1" customWidth="1"/>
    <col min="25" max="25" width="4" style="1" bestFit="1" customWidth="1"/>
    <col min="26" max="26" width="4.5703125" style="1" bestFit="1" customWidth="1"/>
    <col min="27" max="27" width="4.7109375" style="1" bestFit="1" customWidth="1"/>
    <col min="28" max="28" width="6.5703125" style="1" bestFit="1" customWidth="1"/>
    <col min="29" max="29" width="4.28515625" style="1" bestFit="1" customWidth="1"/>
    <col min="30" max="30" width="4" style="1" bestFit="1" customWidth="1"/>
    <col min="31" max="31" width="4.5703125" style="1" bestFit="1" customWidth="1"/>
    <col min="32" max="32" width="4.7109375" style="1" bestFit="1" customWidth="1"/>
    <col min="33" max="16384" width="9.140625" style="1"/>
  </cols>
  <sheetData>
    <row r="1" spans="1:32" s="17" customFormat="1" ht="15" thickTop="1" x14ac:dyDescent="0.25">
      <c r="A1" s="694" t="s">
        <v>0</v>
      </c>
      <c r="B1" s="680"/>
      <c r="C1" s="680"/>
      <c r="D1" s="680"/>
      <c r="E1" s="680"/>
      <c r="F1" s="680"/>
      <c r="G1" s="680"/>
      <c r="H1" s="680"/>
      <c r="I1" s="680"/>
      <c r="J1" s="680"/>
      <c r="K1" s="680"/>
      <c r="L1" s="680"/>
      <c r="M1" s="680"/>
      <c r="N1" s="695"/>
      <c r="O1" s="679" t="s">
        <v>1</v>
      </c>
      <c r="P1" s="680"/>
      <c r="Q1" s="680"/>
      <c r="R1" s="680"/>
      <c r="S1" s="680"/>
      <c r="T1" s="680"/>
      <c r="U1" s="680"/>
      <c r="V1" s="680"/>
      <c r="W1" s="680"/>
      <c r="X1" s="680"/>
      <c r="Y1" s="680"/>
      <c r="Z1" s="680"/>
      <c r="AA1" s="680"/>
      <c r="AB1" s="680"/>
      <c r="AC1" s="680"/>
      <c r="AD1" s="680"/>
      <c r="AE1" s="680"/>
      <c r="AF1" s="681"/>
    </row>
    <row r="2" spans="1:32" s="17" customFormat="1" ht="15" thickBot="1" x14ac:dyDescent="0.3">
      <c r="A2" s="696" t="s">
        <v>2</v>
      </c>
      <c r="B2" s="683"/>
      <c r="C2" s="683"/>
      <c r="D2" s="683"/>
      <c r="E2" s="683"/>
      <c r="F2" s="683"/>
      <c r="G2" s="683"/>
      <c r="H2" s="683"/>
      <c r="I2" s="683"/>
      <c r="J2" s="683"/>
      <c r="K2" s="683"/>
      <c r="L2" s="683"/>
      <c r="M2" s="683"/>
      <c r="N2" s="697"/>
      <c r="O2" s="682" t="s">
        <v>3</v>
      </c>
      <c r="P2" s="683"/>
      <c r="Q2" s="683"/>
      <c r="R2" s="683"/>
      <c r="S2" s="683"/>
      <c r="T2" s="683"/>
      <c r="U2" s="683"/>
      <c r="V2" s="683"/>
      <c r="W2" s="683"/>
      <c r="X2" s="683"/>
      <c r="Y2" s="683"/>
      <c r="Z2" s="683"/>
      <c r="AA2" s="683"/>
      <c r="AB2" s="683"/>
      <c r="AC2" s="683"/>
      <c r="AD2" s="683"/>
      <c r="AE2" s="683"/>
      <c r="AF2" s="684"/>
    </row>
    <row r="3" spans="1:32" ht="7.5" customHeight="1" thickTop="1" thickBot="1" x14ac:dyDescent="0.3">
      <c r="A3" s="334"/>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6"/>
    </row>
    <row r="4" spans="1:32" ht="15" thickTop="1" x14ac:dyDescent="0.25">
      <c r="A4" s="283" t="s">
        <v>4</v>
      </c>
      <c r="B4" s="283" t="s">
        <v>5</v>
      </c>
      <c r="C4" s="263" t="s">
        <v>6</v>
      </c>
      <c r="D4" s="264"/>
      <c r="E4" s="264"/>
      <c r="F4" s="264"/>
      <c r="G4" s="265"/>
      <c r="H4" s="263" t="s">
        <v>7</v>
      </c>
      <c r="I4" s="264"/>
      <c r="J4" s="264"/>
      <c r="K4" s="264"/>
      <c r="L4" s="265"/>
      <c r="M4" s="263" t="s">
        <v>8</v>
      </c>
      <c r="N4" s="264"/>
      <c r="O4" s="264"/>
      <c r="P4" s="264"/>
      <c r="Q4" s="265"/>
      <c r="R4" s="263" t="s">
        <v>9</v>
      </c>
      <c r="S4" s="264"/>
      <c r="T4" s="264"/>
      <c r="U4" s="264"/>
      <c r="V4" s="265"/>
      <c r="W4" s="264" t="s">
        <v>10</v>
      </c>
      <c r="X4" s="264"/>
      <c r="Y4" s="264"/>
      <c r="Z4" s="264"/>
      <c r="AA4" s="265"/>
      <c r="AB4" s="263" t="s">
        <v>11</v>
      </c>
      <c r="AC4" s="264"/>
      <c r="AD4" s="264"/>
      <c r="AE4" s="264"/>
      <c r="AF4" s="265"/>
    </row>
    <row r="5" spans="1:32" s="4" customFormat="1" ht="15" thickBot="1" x14ac:dyDescent="0.3">
      <c r="A5" s="284"/>
      <c r="B5" s="285"/>
      <c r="C5" s="527" t="s">
        <v>12</v>
      </c>
      <c r="D5" s="527"/>
      <c r="E5" s="527"/>
      <c r="F5" s="527"/>
      <c r="G5" s="529"/>
      <c r="H5" s="527" t="s">
        <v>13</v>
      </c>
      <c r="I5" s="527"/>
      <c r="J5" s="527"/>
      <c r="K5" s="528"/>
      <c r="L5" s="529"/>
      <c r="M5" s="527" t="s">
        <v>14</v>
      </c>
      <c r="N5" s="527"/>
      <c r="O5" s="527"/>
      <c r="P5" s="528"/>
      <c r="Q5" s="529"/>
      <c r="R5" s="527" t="s">
        <v>15</v>
      </c>
      <c r="S5" s="527"/>
      <c r="T5" s="527"/>
      <c r="U5" s="528"/>
      <c r="V5" s="529"/>
      <c r="W5" s="527" t="s">
        <v>16</v>
      </c>
      <c r="X5" s="527"/>
      <c r="Y5" s="527"/>
      <c r="Z5" s="527"/>
      <c r="AA5" s="529"/>
      <c r="AB5" s="527" t="s">
        <v>17</v>
      </c>
      <c r="AC5" s="527"/>
      <c r="AD5" s="527"/>
      <c r="AE5" s="528"/>
      <c r="AF5" s="529"/>
    </row>
    <row r="6" spans="1:32" ht="13.5" thickTop="1" x14ac:dyDescent="0.25">
      <c r="A6" s="285" t="s">
        <v>18</v>
      </c>
      <c r="B6" s="285"/>
      <c r="C6" s="532" t="s">
        <v>19</v>
      </c>
      <c r="D6" s="530" t="s">
        <v>20</v>
      </c>
      <c r="E6" s="531"/>
      <c r="F6" s="536" t="s">
        <v>21</v>
      </c>
      <c r="G6" s="538" t="s">
        <v>22</v>
      </c>
      <c r="H6" s="532" t="s">
        <v>19</v>
      </c>
      <c r="I6" s="530" t="s">
        <v>20</v>
      </c>
      <c r="J6" s="531"/>
      <c r="K6" s="536" t="s">
        <v>21</v>
      </c>
      <c r="L6" s="538" t="s">
        <v>22</v>
      </c>
      <c r="M6" s="532" t="s">
        <v>19</v>
      </c>
      <c r="N6" s="530" t="s">
        <v>20</v>
      </c>
      <c r="O6" s="531"/>
      <c r="P6" s="536" t="s">
        <v>21</v>
      </c>
      <c r="Q6" s="538" t="s">
        <v>22</v>
      </c>
      <c r="R6" s="532" t="s">
        <v>19</v>
      </c>
      <c r="S6" s="530" t="s">
        <v>20</v>
      </c>
      <c r="T6" s="531"/>
      <c r="U6" s="536" t="s">
        <v>21</v>
      </c>
      <c r="V6" s="538" t="s">
        <v>22</v>
      </c>
      <c r="W6" s="532" t="s">
        <v>19</v>
      </c>
      <c r="X6" s="530" t="s">
        <v>20</v>
      </c>
      <c r="Y6" s="531"/>
      <c r="Z6" s="536" t="s">
        <v>21</v>
      </c>
      <c r="AA6" s="538" t="s">
        <v>22</v>
      </c>
      <c r="AB6" s="532" t="s">
        <v>19</v>
      </c>
      <c r="AC6" s="530" t="s">
        <v>20</v>
      </c>
      <c r="AD6" s="531"/>
      <c r="AE6" s="536" t="s">
        <v>21</v>
      </c>
      <c r="AF6" s="538" t="s">
        <v>22</v>
      </c>
    </row>
    <row r="7" spans="1:32" ht="13.5" thickBot="1" x14ac:dyDescent="0.3">
      <c r="A7" s="286"/>
      <c r="B7" s="286"/>
      <c r="C7" s="533"/>
      <c r="D7" s="60" t="s">
        <v>23</v>
      </c>
      <c r="E7" s="61" t="s">
        <v>24</v>
      </c>
      <c r="F7" s="537"/>
      <c r="G7" s="539"/>
      <c r="H7" s="533"/>
      <c r="I7" s="60" t="s">
        <v>23</v>
      </c>
      <c r="J7" s="61" t="s">
        <v>24</v>
      </c>
      <c r="K7" s="623"/>
      <c r="L7" s="539"/>
      <c r="M7" s="533"/>
      <c r="N7" s="60" t="s">
        <v>23</v>
      </c>
      <c r="O7" s="62" t="s">
        <v>24</v>
      </c>
      <c r="P7" s="537"/>
      <c r="Q7" s="539"/>
      <c r="R7" s="533"/>
      <c r="S7" s="63" t="s">
        <v>23</v>
      </c>
      <c r="T7" s="64" t="s">
        <v>24</v>
      </c>
      <c r="U7" s="537"/>
      <c r="V7" s="539"/>
      <c r="W7" s="533"/>
      <c r="X7" s="63" t="s">
        <v>23</v>
      </c>
      <c r="Y7" s="65" t="s">
        <v>24</v>
      </c>
      <c r="Z7" s="537"/>
      <c r="AA7" s="539"/>
      <c r="AB7" s="533"/>
      <c r="AC7" s="63" t="s">
        <v>23</v>
      </c>
      <c r="AD7" s="64" t="s">
        <v>24</v>
      </c>
      <c r="AE7" s="537"/>
      <c r="AF7" s="539"/>
    </row>
    <row r="8" spans="1:32" ht="12" x14ac:dyDescent="0.25">
      <c r="A8" s="641" t="s">
        <v>25</v>
      </c>
      <c r="B8" s="617" t="s">
        <v>26</v>
      </c>
      <c r="C8" s="364">
        <v>45337</v>
      </c>
      <c r="D8" s="153">
        <v>3</v>
      </c>
      <c r="E8" s="157">
        <v>3</v>
      </c>
      <c r="F8" s="44" t="s">
        <v>27</v>
      </c>
      <c r="G8" s="45">
        <v>3</v>
      </c>
      <c r="H8" s="585">
        <v>45370</v>
      </c>
      <c r="I8" s="162">
        <v>5</v>
      </c>
      <c r="J8" s="163">
        <v>5</v>
      </c>
      <c r="K8" s="44" t="s">
        <v>27</v>
      </c>
      <c r="L8" s="45">
        <v>5</v>
      </c>
      <c r="M8" s="625">
        <v>45398</v>
      </c>
      <c r="N8" s="162">
        <v>4</v>
      </c>
      <c r="O8" s="222">
        <v>4</v>
      </c>
      <c r="P8" s="44" t="s">
        <v>27</v>
      </c>
      <c r="Q8" s="45">
        <v>3</v>
      </c>
      <c r="R8" s="625">
        <v>45428</v>
      </c>
      <c r="S8" s="162">
        <v>3</v>
      </c>
      <c r="T8" s="222">
        <v>3</v>
      </c>
      <c r="U8" s="44" t="s">
        <v>27</v>
      </c>
      <c r="V8" s="45">
        <v>3</v>
      </c>
      <c r="W8" s="648"/>
      <c r="X8" s="551"/>
      <c r="Y8" s="562"/>
      <c r="Z8" s="44" t="s">
        <v>27</v>
      </c>
      <c r="AA8" s="45"/>
      <c r="AB8" s="625"/>
      <c r="AC8" s="162"/>
      <c r="AD8" s="301"/>
      <c r="AE8" s="44" t="s">
        <v>27</v>
      </c>
      <c r="AF8" s="46"/>
    </row>
    <row r="9" spans="1:32" ht="12" x14ac:dyDescent="0.25">
      <c r="A9" s="641"/>
      <c r="B9" s="617"/>
      <c r="C9" s="161"/>
      <c r="D9" s="153"/>
      <c r="E9" s="157"/>
      <c r="F9" s="33" t="s">
        <v>28</v>
      </c>
      <c r="G9" s="34">
        <v>0</v>
      </c>
      <c r="H9" s="584"/>
      <c r="I9" s="162"/>
      <c r="J9" s="163"/>
      <c r="K9" s="33" t="s">
        <v>28</v>
      </c>
      <c r="L9" s="34">
        <v>0</v>
      </c>
      <c r="M9" s="626"/>
      <c r="N9" s="162"/>
      <c r="O9" s="163"/>
      <c r="P9" s="33" t="s">
        <v>28</v>
      </c>
      <c r="Q9" s="34">
        <v>1</v>
      </c>
      <c r="R9" s="626"/>
      <c r="S9" s="162"/>
      <c r="T9" s="163"/>
      <c r="U9" s="33" t="s">
        <v>28</v>
      </c>
      <c r="V9" s="34">
        <v>0</v>
      </c>
      <c r="W9" s="649"/>
      <c r="X9" s="552"/>
      <c r="Y9" s="562"/>
      <c r="Z9" s="33" t="s">
        <v>28</v>
      </c>
      <c r="AA9" s="34"/>
      <c r="AB9" s="626"/>
      <c r="AC9" s="162"/>
      <c r="AD9" s="428"/>
      <c r="AE9" s="33" t="s">
        <v>28</v>
      </c>
      <c r="AF9" s="34"/>
    </row>
    <row r="10" spans="1:32" ht="12" x14ac:dyDescent="0.25">
      <c r="A10" s="632" t="s">
        <v>29</v>
      </c>
      <c r="B10" s="635" t="s">
        <v>30</v>
      </c>
      <c r="C10" s="151">
        <v>45330</v>
      </c>
      <c r="D10" s="172">
        <v>1</v>
      </c>
      <c r="E10" s="173">
        <v>1</v>
      </c>
      <c r="F10" s="47" t="s">
        <v>27</v>
      </c>
      <c r="G10" s="46">
        <v>1</v>
      </c>
      <c r="H10" s="650">
        <v>45413</v>
      </c>
      <c r="I10" s="164">
        <v>2</v>
      </c>
      <c r="J10" s="222">
        <v>2</v>
      </c>
      <c r="K10" s="47" t="s">
        <v>27</v>
      </c>
      <c r="L10" s="46">
        <v>2</v>
      </c>
      <c r="M10" s="619">
        <v>45397</v>
      </c>
      <c r="N10" s="577">
        <v>1</v>
      </c>
      <c r="O10" s="549">
        <v>1</v>
      </c>
      <c r="P10" s="47" t="s">
        <v>27</v>
      </c>
      <c r="Q10" s="46">
        <v>1</v>
      </c>
      <c r="R10" s="570">
        <v>45427</v>
      </c>
      <c r="S10" s="172">
        <v>3</v>
      </c>
      <c r="T10" s="173">
        <v>1</v>
      </c>
      <c r="U10" s="47" t="s">
        <v>27</v>
      </c>
      <c r="V10" s="46">
        <v>1</v>
      </c>
      <c r="W10" s="553"/>
      <c r="X10" s="551"/>
      <c r="Y10" s="557"/>
      <c r="Z10" s="47" t="s">
        <v>27</v>
      </c>
      <c r="AA10" s="46"/>
      <c r="AB10" s="570"/>
      <c r="AC10" s="172"/>
      <c r="AD10" s="303"/>
      <c r="AE10" s="47" t="s">
        <v>27</v>
      </c>
      <c r="AF10" s="46"/>
    </row>
    <row r="11" spans="1:32" ht="12" x14ac:dyDescent="0.25">
      <c r="A11" s="484"/>
      <c r="B11" s="618"/>
      <c r="C11" s="152"/>
      <c r="D11" s="341"/>
      <c r="E11" s="158"/>
      <c r="F11" s="37" t="s">
        <v>28</v>
      </c>
      <c r="G11" s="38">
        <v>0</v>
      </c>
      <c r="H11" s="651"/>
      <c r="I11" s="402"/>
      <c r="J11" s="262"/>
      <c r="K11" s="37" t="s">
        <v>28</v>
      </c>
      <c r="L11" s="38">
        <v>0</v>
      </c>
      <c r="M11" s="620"/>
      <c r="N11" s="615"/>
      <c r="O11" s="599"/>
      <c r="P11" s="37" t="s">
        <v>28</v>
      </c>
      <c r="Q11" s="38">
        <v>0</v>
      </c>
      <c r="R11" s="593"/>
      <c r="S11" s="341"/>
      <c r="T11" s="158"/>
      <c r="U11" s="37" t="s">
        <v>28</v>
      </c>
      <c r="V11" s="38">
        <v>0</v>
      </c>
      <c r="W11" s="587"/>
      <c r="X11" s="588"/>
      <c r="Y11" s="592"/>
      <c r="Z11" s="37" t="s">
        <v>28</v>
      </c>
      <c r="AA11" s="38"/>
      <c r="AB11" s="593"/>
      <c r="AC11" s="341"/>
      <c r="AD11" s="520"/>
      <c r="AE11" s="37" t="s">
        <v>28</v>
      </c>
      <c r="AF11" s="38"/>
    </row>
    <row r="12" spans="1:32" ht="12" x14ac:dyDescent="0.25">
      <c r="A12" s="484"/>
      <c r="B12" s="622" t="s">
        <v>31</v>
      </c>
      <c r="C12" s="166">
        <v>45330</v>
      </c>
      <c r="D12" s="342">
        <v>0</v>
      </c>
      <c r="E12" s="343">
        <v>0</v>
      </c>
      <c r="F12" s="48" t="s">
        <v>27</v>
      </c>
      <c r="G12" s="49">
        <v>0</v>
      </c>
      <c r="H12" s="653">
        <v>45413</v>
      </c>
      <c r="I12" s="526">
        <v>1</v>
      </c>
      <c r="J12" s="522">
        <v>1</v>
      </c>
      <c r="K12" s="48" t="s">
        <v>27</v>
      </c>
      <c r="L12" s="49">
        <v>0</v>
      </c>
      <c r="M12" s="604">
        <v>45397</v>
      </c>
      <c r="N12" s="624">
        <v>0</v>
      </c>
      <c r="O12" s="598">
        <v>0</v>
      </c>
      <c r="P12" s="48" t="s">
        <v>27</v>
      </c>
      <c r="Q12" s="49">
        <v>0</v>
      </c>
      <c r="R12" s="594">
        <v>45427</v>
      </c>
      <c r="S12" s="342">
        <v>0</v>
      </c>
      <c r="T12" s="343">
        <v>0</v>
      </c>
      <c r="U12" s="48" t="s">
        <v>27</v>
      </c>
      <c r="V12" s="49">
        <v>0</v>
      </c>
      <c r="W12" s="607"/>
      <c r="X12" s="597"/>
      <c r="Y12" s="595"/>
      <c r="Z12" s="48" t="s">
        <v>27</v>
      </c>
      <c r="AA12" s="49"/>
      <c r="AB12" s="594"/>
      <c r="AC12" s="342"/>
      <c r="AD12" s="517"/>
      <c r="AE12" s="48" t="s">
        <v>27</v>
      </c>
      <c r="AF12" s="49"/>
    </row>
    <row r="13" spans="1:32" ht="12" x14ac:dyDescent="0.25">
      <c r="A13" s="484"/>
      <c r="B13" s="618"/>
      <c r="C13" s="152"/>
      <c r="D13" s="341"/>
      <c r="E13" s="158"/>
      <c r="F13" s="37" t="s">
        <v>28</v>
      </c>
      <c r="G13" s="38">
        <v>0</v>
      </c>
      <c r="H13" s="651"/>
      <c r="I13" s="402"/>
      <c r="J13" s="262"/>
      <c r="K13" s="37" t="s">
        <v>28</v>
      </c>
      <c r="L13" s="38">
        <v>1</v>
      </c>
      <c r="M13" s="605"/>
      <c r="N13" s="615"/>
      <c r="O13" s="599"/>
      <c r="P13" s="37" t="s">
        <v>28</v>
      </c>
      <c r="Q13" s="38">
        <v>0</v>
      </c>
      <c r="R13" s="593"/>
      <c r="S13" s="341"/>
      <c r="T13" s="158"/>
      <c r="U13" s="37" t="s">
        <v>28</v>
      </c>
      <c r="V13" s="38">
        <v>0</v>
      </c>
      <c r="W13" s="608"/>
      <c r="X13" s="588"/>
      <c r="Y13" s="592"/>
      <c r="Z13" s="37" t="s">
        <v>28</v>
      </c>
      <c r="AA13" s="38"/>
      <c r="AB13" s="593"/>
      <c r="AC13" s="341"/>
      <c r="AD13" s="520"/>
      <c r="AE13" s="37" t="s">
        <v>28</v>
      </c>
      <c r="AF13" s="38"/>
    </row>
    <row r="14" spans="1:32" ht="12" x14ac:dyDescent="0.25">
      <c r="A14" s="484"/>
      <c r="B14" s="622" t="s">
        <v>32</v>
      </c>
      <c r="C14" s="166">
        <v>45330</v>
      </c>
      <c r="D14" s="342">
        <v>2</v>
      </c>
      <c r="E14" s="343">
        <v>2</v>
      </c>
      <c r="F14" s="48" t="s">
        <v>27</v>
      </c>
      <c r="G14" s="49">
        <v>1</v>
      </c>
      <c r="H14" s="653">
        <v>45397</v>
      </c>
      <c r="I14" s="526">
        <v>2</v>
      </c>
      <c r="J14" s="522">
        <v>2</v>
      </c>
      <c r="K14" s="48" t="s">
        <v>27</v>
      </c>
      <c r="L14" s="49">
        <v>2</v>
      </c>
      <c r="M14" s="647">
        <v>45397</v>
      </c>
      <c r="N14" s="624">
        <v>1</v>
      </c>
      <c r="O14" s="598">
        <v>1</v>
      </c>
      <c r="P14" s="48" t="s">
        <v>27</v>
      </c>
      <c r="Q14" s="49">
        <v>1</v>
      </c>
      <c r="R14" s="594">
        <v>45427</v>
      </c>
      <c r="S14" s="342">
        <v>1</v>
      </c>
      <c r="T14" s="343">
        <v>1</v>
      </c>
      <c r="U14" s="48" t="s">
        <v>27</v>
      </c>
      <c r="V14" s="49">
        <v>1</v>
      </c>
      <c r="W14" s="607"/>
      <c r="X14" s="597"/>
      <c r="Y14" s="595"/>
      <c r="Z14" s="48" t="s">
        <v>27</v>
      </c>
      <c r="AA14" s="49"/>
      <c r="AB14" s="594"/>
      <c r="AC14" s="342"/>
      <c r="AD14" s="517"/>
      <c r="AE14" s="48" t="s">
        <v>27</v>
      </c>
      <c r="AF14" s="49"/>
    </row>
    <row r="15" spans="1:32" ht="12" x14ac:dyDescent="0.25">
      <c r="A15" s="484"/>
      <c r="B15" s="618"/>
      <c r="C15" s="152"/>
      <c r="D15" s="341"/>
      <c r="E15" s="158"/>
      <c r="F15" s="37" t="s">
        <v>28</v>
      </c>
      <c r="G15" s="38">
        <v>1</v>
      </c>
      <c r="H15" s="651"/>
      <c r="I15" s="402"/>
      <c r="J15" s="262"/>
      <c r="K15" s="37" t="s">
        <v>28</v>
      </c>
      <c r="L15" s="38">
        <v>0</v>
      </c>
      <c r="M15" s="620"/>
      <c r="N15" s="615"/>
      <c r="O15" s="599"/>
      <c r="P15" s="37" t="s">
        <v>28</v>
      </c>
      <c r="Q15" s="38">
        <v>0</v>
      </c>
      <c r="R15" s="593"/>
      <c r="S15" s="341"/>
      <c r="T15" s="158"/>
      <c r="U15" s="37" t="s">
        <v>28</v>
      </c>
      <c r="V15" s="38">
        <v>0</v>
      </c>
      <c r="W15" s="608"/>
      <c r="X15" s="588"/>
      <c r="Y15" s="592"/>
      <c r="Z15" s="37" t="s">
        <v>28</v>
      </c>
      <c r="AA15" s="38"/>
      <c r="AB15" s="593"/>
      <c r="AC15" s="341"/>
      <c r="AD15" s="520"/>
      <c r="AE15" s="37" t="s">
        <v>28</v>
      </c>
      <c r="AF15" s="38"/>
    </row>
    <row r="16" spans="1:32" ht="12" x14ac:dyDescent="0.25">
      <c r="A16" s="484"/>
      <c r="B16" s="622" t="s">
        <v>33</v>
      </c>
      <c r="C16" s="166">
        <v>45330</v>
      </c>
      <c r="D16" s="342">
        <v>0</v>
      </c>
      <c r="E16" s="343">
        <v>0</v>
      </c>
      <c r="F16" s="48" t="s">
        <v>27</v>
      </c>
      <c r="G16" s="49">
        <v>0</v>
      </c>
      <c r="H16" s="653">
        <v>45413</v>
      </c>
      <c r="I16" s="526">
        <v>0</v>
      </c>
      <c r="J16" s="522">
        <v>0</v>
      </c>
      <c r="K16" s="48" t="s">
        <v>27</v>
      </c>
      <c r="L16" s="49">
        <v>0</v>
      </c>
      <c r="M16" s="647">
        <v>45397</v>
      </c>
      <c r="N16" s="624">
        <v>2</v>
      </c>
      <c r="O16" s="598">
        <v>1</v>
      </c>
      <c r="P16" s="48" t="s">
        <v>27</v>
      </c>
      <c r="Q16" s="49">
        <v>1</v>
      </c>
      <c r="R16" s="594">
        <v>45427</v>
      </c>
      <c r="S16" s="342">
        <v>1</v>
      </c>
      <c r="T16" s="343">
        <v>0</v>
      </c>
      <c r="U16" s="48" t="s">
        <v>27</v>
      </c>
      <c r="V16" s="49">
        <v>0</v>
      </c>
      <c r="W16" s="607"/>
      <c r="X16" s="597"/>
      <c r="Y16" s="595"/>
      <c r="Z16" s="48" t="s">
        <v>27</v>
      </c>
      <c r="AA16" s="49"/>
      <c r="AB16" s="594"/>
      <c r="AC16" s="342"/>
      <c r="AD16" s="517"/>
      <c r="AE16" s="48" t="s">
        <v>27</v>
      </c>
      <c r="AF16" s="49"/>
    </row>
    <row r="17" spans="1:32" ht="12" x14ac:dyDescent="0.25">
      <c r="A17" s="484"/>
      <c r="B17" s="618"/>
      <c r="C17" s="152"/>
      <c r="D17" s="341"/>
      <c r="E17" s="158"/>
      <c r="F17" s="37" t="s">
        <v>28</v>
      </c>
      <c r="G17" s="38">
        <v>0</v>
      </c>
      <c r="H17" s="651"/>
      <c r="I17" s="402"/>
      <c r="J17" s="262"/>
      <c r="K17" s="37" t="s">
        <v>28</v>
      </c>
      <c r="L17" s="38">
        <v>0</v>
      </c>
      <c r="M17" s="620"/>
      <c r="N17" s="615"/>
      <c r="O17" s="599"/>
      <c r="P17" s="37" t="s">
        <v>28</v>
      </c>
      <c r="Q17" s="38">
        <v>0</v>
      </c>
      <c r="R17" s="593"/>
      <c r="S17" s="341"/>
      <c r="T17" s="158"/>
      <c r="U17" s="37" t="s">
        <v>28</v>
      </c>
      <c r="V17" s="38">
        <v>0</v>
      </c>
      <c r="W17" s="608"/>
      <c r="X17" s="588"/>
      <c r="Y17" s="592"/>
      <c r="Z17" s="37" t="s">
        <v>28</v>
      </c>
      <c r="AA17" s="38"/>
      <c r="AB17" s="593"/>
      <c r="AC17" s="341"/>
      <c r="AD17" s="520"/>
      <c r="AE17" s="37" t="s">
        <v>28</v>
      </c>
      <c r="AF17" s="38"/>
    </row>
    <row r="18" spans="1:32" ht="12" x14ac:dyDescent="0.25">
      <c r="A18" s="484"/>
      <c r="B18" s="622" t="s">
        <v>34</v>
      </c>
      <c r="C18" s="151">
        <v>45330</v>
      </c>
      <c r="D18" s="153">
        <v>0</v>
      </c>
      <c r="E18" s="157">
        <v>0</v>
      </c>
      <c r="F18" s="44" t="s">
        <v>27</v>
      </c>
      <c r="G18" s="45">
        <v>0</v>
      </c>
      <c r="H18" s="625">
        <v>45413</v>
      </c>
      <c r="I18" s="162">
        <v>0</v>
      </c>
      <c r="J18" s="163">
        <v>0</v>
      </c>
      <c r="K18" s="44" t="s">
        <v>27</v>
      </c>
      <c r="L18" s="45">
        <v>0</v>
      </c>
      <c r="M18" s="619">
        <v>45397</v>
      </c>
      <c r="N18" s="614">
        <v>1</v>
      </c>
      <c r="O18" s="580">
        <v>1</v>
      </c>
      <c r="P18" s="44" t="s">
        <v>27</v>
      </c>
      <c r="Q18" s="45">
        <v>1</v>
      </c>
      <c r="R18" s="570">
        <v>45427</v>
      </c>
      <c r="S18" s="153">
        <v>0</v>
      </c>
      <c r="T18" s="157">
        <v>0</v>
      </c>
      <c r="U18" s="44" t="s">
        <v>27</v>
      </c>
      <c r="V18" s="45">
        <v>0</v>
      </c>
      <c r="W18" s="553"/>
      <c r="X18" s="556"/>
      <c r="Y18" s="562"/>
      <c r="Z18" s="44" t="s">
        <v>27</v>
      </c>
      <c r="AA18" s="45"/>
      <c r="AB18" s="646"/>
      <c r="AC18" s="153"/>
      <c r="AD18" s="184"/>
      <c r="AE18" s="44" t="s">
        <v>27</v>
      </c>
      <c r="AF18" s="45"/>
    </row>
    <row r="19" spans="1:32" ht="12" x14ac:dyDescent="0.25">
      <c r="A19" s="633"/>
      <c r="B19" s="636"/>
      <c r="C19" s="161"/>
      <c r="D19" s="154"/>
      <c r="E19" s="174"/>
      <c r="F19" s="40" t="s">
        <v>28</v>
      </c>
      <c r="G19" s="41">
        <v>0</v>
      </c>
      <c r="H19" s="626"/>
      <c r="I19" s="165"/>
      <c r="J19" s="223"/>
      <c r="K19" s="40" t="s">
        <v>28</v>
      </c>
      <c r="L19" s="41">
        <v>0</v>
      </c>
      <c r="M19" s="621"/>
      <c r="N19" s="578"/>
      <c r="O19" s="550"/>
      <c r="P19" s="40" t="s">
        <v>28</v>
      </c>
      <c r="Q19" s="41">
        <v>0</v>
      </c>
      <c r="R19" s="566"/>
      <c r="S19" s="154"/>
      <c r="T19" s="174"/>
      <c r="U19" s="40" t="s">
        <v>28</v>
      </c>
      <c r="V19" s="41">
        <v>0</v>
      </c>
      <c r="W19" s="554"/>
      <c r="X19" s="552"/>
      <c r="Y19" s="558"/>
      <c r="Z19" s="40" t="s">
        <v>28</v>
      </c>
      <c r="AA19" s="41"/>
      <c r="AB19" s="564"/>
      <c r="AC19" s="154"/>
      <c r="AD19" s="304"/>
      <c r="AE19" s="40" t="s">
        <v>28</v>
      </c>
      <c r="AF19" s="41"/>
    </row>
    <row r="20" spans="1:32" ht="12" x14ac:dyDescent="0.25">
      <c r="A20" s="617" t="s">
        <v>35</v>
      </c>
      <c r="B20" s="617" t="s">
        <v>36</v>
      </c>
      <c r="C20" s="151">
        <v>45329</v>
      </c>
      <c r="D20" s="153">
        <v>5</v>
      </c>
      <c r="E20" s="157">
        <v>5</v>
      </c>
      <c r="F20" s="44" t="s">
        <v>27</v>
      </c>
      <c r="G20" s="45">
        <v>1</v>
      </c>
      <c r="H20" s="579">
        <v>45369</v>
      </c>
      <c r="I20" s="162">
        <v>4</v>
      </c>
      <c r="J20" s="163">
        <v>3</v>
      </c>
      <c r="K20" s="44" t="s">
        <v>27</v>
      </c>
      <c r="L20" s="45">
        <v>2</v>
      </c>
      <c r="M20" s="619">
        <v>45387</v>
      </c>
      <c r="N20" s="614">
        <v>1</v>
      </c>
      <c r="O20" s="580">
        <v>1</v>
      </c>
      <c r="P20" s="44" t="s">
        <v>27</v>
      </c>
      <c r="Q20" s="45">
        <v>1</v>
      </c>
      <c r="R20" s="570">
        <v>45419</v>
      </c>
      <c r="S20" s="153">
        <v>7</v>
      </c>
      <c r="T20" s="157">
        <v>7</v>
      </c>
      <c r="U20" s="44" t="s">
        <v>27</v>
      </c>
      <c r="V20" s="45">
        <v>6</v>
      </c>
      <c r="W20" s="553">
        <v>45483</v>
      </c>
      <c r="X20" s="556">
        <v>4</v>
      </c>
      <c r="Y20" s="562"/>
      <c r="Z20" s="44" t="s">
        <v>27</v>
      </c>
      <c r="AA20" s="45"/>
      <c r="AB20" s="575"/>
      <c r="AC20" s="162"/>
      <c r="AD20" s="428"/>
      <c r="AE20" s="44" t="s">
        <v>27</v>
      </c>
      <c r="AF20" s="45"/>
    </row>
    <row r="21" spans="1:32" ht="12" x14ac:dyDescent="0.25">
      <c r="A21" s="617"/>
      <c r="B21" s="617"/>
      <c r="C21" s="161"/>
      <c r="D21" s="153"/>
      <c r="E21" s="157"/>
      <c r="F21" s="33" t="s">
        <v>28</v>
      </c>
      <c r="G21" s="34">
        <v>4</v>
      </c>
      <c r="H21" s="576"/>
      <c r="I21" s="162"/>
      <c r="J21" s="163"/>
      <c r="K21" s="33" t="s">
        <v>28</v>
      </c>
      <c r="L21" s="34">
        <v>1</v>
      </c>
      <c r="M21" s="621"/>
      <c r="N21" s="614"/>
      <c r="O21" s="580"/>
      <c r="P21" s="33" t="s">
        <v>28</v>
      </c>
      <c r="Q21" s="34">
        <v>0</v>
      </c>
      <c r="R21" s="566"/>
      <c r="S21" s="153"/>
      <c r="T21" s="157"/>
      <c r="U21" s="33" t="s">
        <v>28</v>
      </c>
      <c r="V21" s="34">
        <v>1</v>
      </c>
      <c r="W21" s="554"/>
      <c r="X21" s="556"/>
      <c r="Y21" s="562"/>
      <c r="Z21" s="33" t="s">
        <v>28</v>
      </c>
      <c r="AA21" s="34"/>
      <c r="AB21" s="576"/>
      <c r="AC21" s="162"/>
      <c r="AD21" s="428"/>
      <c r="AE21" s="33" t="s">
        <v>28</v>
      </c>
      <c r="AF21" s="34"/>
    </row>
    <row r="22" spans="1:32" ht="12" x14ac:dyDescent="0.25">
      <c r="A22" s="632" t="s">
        <v>37</v>
      </c>
      <c r="B22" s="635" t="s">
        <v>38</v>
      </c>
      <c r="C22" s="151">
        <v>45337</v>
      </c>
      <c r="D22" s="172">
        <v>0</v>
      </c>
      <c r="E22" s="173">
        <v>0</v>
      </c>
      <c r="F22" s="47" t="s">
        <v>27</v>
      </c>
      <c r="G22" s="46">
        <v>0</v>
      </c>
      <c r="H22" s="579">
        <v>45370</v>
      </c>
      <c r="I22" s="164">
        <v>0</v>
      </c>
      <c r="J22" s="222">
        <v>0</v>
      </c>
      <c r="K22" s="47" t="s">
        <v>27</v>
      </c>
      <c r="L22" s="46">
        <v>0</v>
      </c>
      <c r="M22" s="583">
        <v>45394</v>
      </c>
      <c r="N22" s="577">
        <v>0</v>
      </c>
      <c r="O22" s="549">
        <v>0</v>
      </c>
      <c r="P22" s="47" t="s">
        <v>27</v>
      </c>
      <c r="Q22" s="46">
        <v>0</v>
      </c>
      <c r="R22" s="570">
        <v>45422</v>
      </c>
      <c r="S22" s="172">
        <v>0</v>
      </c>
      <c r="T22" s="173">
        <v>0</v>
      </c>
      <c r="U22" s="47" t="s">
        <v>27</v>
      </c>
      <c r="V22" s="46">
        <v>0</v>
      </c>
      <c r="W22" s="590"/>
      <c r="X22" s="551"/>
      <c r="Y22" s="557"/>
      <c r="Z22" s="47" t="s">
        <v>27</v>
      </c>
      <c r="AA22" s="46"/>
      <c r="AB22" s="575"/>
      <c r="AC22" s="164"/>
      <c r="AD22" s="301"/>
      <c r="AE22" s="47" t="s">
        <v>27</v>
      </c>
      <c r="AF22" s="46"/>
    </row>
    <row r="23" spans="1:32" ht="12" x14ac:dyDescent="0.25">
      <c r="A23" s="484"/>
      <c r="B23" s="618"/>
      <c r="C23" s="152"/>
      <c r="D23" s="341"/>
      <c r="E23" s="158"/>
      <c r="F23" s="37" t="s">
        <v>28</v>
      </c>
      <c r="G23" s="38">
        <v>0</v>
      </c>
      <c r="H23" s="591"/>
      <c r="I23" s="402"/>
      <c r="J23" s="262"/>
      <c r="K23" s="37" t="s">
        <v>28</v>
      </c>
      <c r="L23" s="38">
        <v>0</v>
      </c>
      <c r="M23" s="613"/>
      <c r="N23" s="615"/>
      <c r="O23" s="599"/>
      <c r="P23" s="37" t="s">
        <v>28</v>
      </c>
      <c r="Q23" s="38">
        <v>0</v>
      </c>
      <c r="R23" s="593"/>
      <c r="S23" s="341"/>
      <c r="T23" s="158"/>
      <c r="U23" s="37" t="s">
        <v>28</v>
      </c>
      <c r="V23" s="38">
        <v>0</v>
      </c>
      <c r="W23" s="608"/>
      <c r="X23" s="588"/>
      <c r="Y23" s="592"/>
      <c r="Z23" s="37" t="s">
        <v>28</v>
      </c>
      <c r="AA23" s="38"/>
      <c r="AB23" s="591"/>
      <c r="AC23" s="402"/>
      <c r="AD23" s="523"/>
      <c r="AE23" s="37" t="s">
        <v>28</v>
      </c>
      <c r="AF23" s="38"/>
    </row>
    <row r="24" spans="1:32" ht="12" x14ac:dyDescent="0.25">
      <c r="A24" s="484"/>
      <c r="B24" s="622" t="s">
        <v>39</v>
      </c>
      <c r="C24" s="166">
        <v>45330</v>
      </c>
      <c r="D24" s="342">
        <v>6</v>
      </c>
      <c r="E24" s="343">
        <v>5</v>
      </c>
      <c r="F24" s="48" t="s">
        <v>27</v>
      </c>
      <c r="G24" s="49">
        <v>3</v>
      </c>
      <c r="H24" s="646">
        <v>45363</v>
      </c>
      <c r="I24" s="153">
        <v>6</v>
      </c>
      <c r="J24" s="343">
        <v>6</v>
      </c>
      <c r="K24" s="48" t="s">
        <v>27</v>
      </c>
      <c r="L24" s="49">
        <v>5</v>
      </c>
      <c r="M24" s="612">
        <v>45392</v>
      </c>
      <c r="N24" s="624">
        <v>3</v>
      </c>
      <c r="O24" s="598">
        <v>3</v>
      </c>
      <c r="P24" s="48" t="s">
        <v>27</v>
      </c>
      <c r="Q24" s="49">
        <v>1</v>
      </c>
      <c r="R24" s="594">
        <v>45422</v>
      </c>
      <c r="S24" s="342">
        <v>2</v>
      </c>
      <c r="T24" s="343">
        <v>2</v>
      </c>
      <c r="U24" s="48" t="s">
        <v>27</v>
      </c>
      <c r="V24" s="49">
        <v>1</v>
      </c>
      <c r="W24" s="596"/>
      <c r="X24" s="597"/>
      <c r="Y24" s="595"/>
      <c r="Z24" s="48" t="s">
        <v>27</v>
      </c>
      <c r="AA24" s="39"/>
      <c r="AB24" s="609"/>
      <c r="AC24" s="526"/>
      <c r="AD24" s="606"/>
      <c r="AE24" s="48" t="s">
        <v>27</v>
      </c>
      <c r="AF24" s="49"/>
    </row>
    <row r="25" spans="1:32" ht="12" x14ac:dyDescent="0.25">
      <c r="A25" s="484"/>
      <c r="B25" s="618"/>
      <c r="C25" s="152"/>
      <c r="D25" s="341"/>
      <c r="E25" s="158"/>
      <c r="F25" s="37" t="s">
        <v>28</v>
      </c>
      <c r="G25" s="38">
        <v>2</v>
      </c>
      <c r="H25" s="652"/>
      <c r="I25" s="341"/>
      <c r="J25" s="158"/>
      <c r="K25" s="37" t="s">
        <v>28</v>
      </c>
      <c r="L25" s="38">
        <v>1</v>
      </c>
      <c r="M25" s="613"/>
      <c r="N25" s="615"/>
      <c r="O25" s="599"/>
      <c r="P25" s="37" t="s">
        <v>28</v>
      </c>
      <c r="Q25" s="38">
        <v>2</v>
      </c>
      <c r="R25" s="593"/>
      <c r="S25" s="341"/>
      <c r="T25" s="158"/>
      <c r="U25" s="37" t="s">
        <v>28</v>
      </c>
      <c r="V25" s="38">
        <v>1</v>
      </c>
      <c r="W25" s="587"/>
      <c r="X25" s="588"/>
      <c r="Y25" s="592"/>
      <c r="Z25" s="37" t="s">
        <v>28</v>
      </c>
      <c r="AA25" s="38"/>
      <c r="AB25" s="591"/>
      <c r="AC25" s="402"/>
      <c r="AD25" s="523"/>
      <c r="AE25" s="37" t="s">
        <v>28</v>
      </c>
      <c r="AF25" s="38"/>
    </row>
    <row r="26" spans="1:32" ht="12" x14ac:dyDescent="0.25">
      <c r="A26" s="484"/>
      <c r="B26" s="622" t="s">
        <v>40</v>
      </c>
      <c r="C26" s="166">
        <v>45330</v>
      </c>
      <c r="D26" s="342">
        <v>3</v>
      </c>
      <c r="E26" s="343">
        <v>1</v>
      </c>
      <c r="F26" s="48" t="s">
        <v>27</v>
      </c>
      <c r="G26" s="49">
        <v>1</v>
      </c>
      <c r="H26" s="594">
        <v>45363</v>
      </c>
      <c r="I26" s="342">
        <v>1</v>
      </c>
      <c r="J26" s="343">
        <v>1</v>
      </c>
      <c r="K26" s="48" t="s">
        <v>27</v>
      </c>
      <c r="L26" s="49">
        <v>1</v>
      </c>
      <c r="M26" s="612">
        <v>45392</v>
      </c>
      <c r="N26" s="624">
        <v>0</v>
      </c>
      <c r="O26" s="598">
        <v>0</v>
      </c>
      <c r="P26" s="48" t="s">
        <v>27</v>
      </c>
      <c r="Q26" s="49">
        <v>0</v>
      </c>
      <c r="R26" s="594">
        <v>45422</v>
      </c>
      <c r="S26" s="342">
        <v>0</v>
      </c>
      <c r="T26" s="343">
        <v>0</v>
      </c>
      <c r="U26" s="48" t="s">
        <v>27</v>
      </c>
      <c r="V26" s="49">
        <v>0</v>
      </c>
      <c r="W26" s="596"/>
      <c r="X26" s="597"/>
      <c r="Y26" s="595"/>
      <c r="Z26" s="48" t="s">
        <v>27</v>
      </c>
      <c r="AA26" s="39"/>
      <c r="AB26" s="609"/>
      <c r="AC26" s="526"/>
      <c r="AD26" s="606"/>
      <c r="AE26" s="48" t="s">
        <v>27</v>
      </c>
      <c r="AF26" s="49"/>
    </row>
    <row r="27" spans="1:32" ht="12" x14ac:dyDescent="0.25">
      <c r="A27" s="484"/>
      <c r="B27" s="618"/>
      <c r="C27" s="152"/>
      <c r="D27" s="341"/>
      <c r="E27" s="158"/>
      <c r="F27" s="37" t="s">
        <v>28</v>
      </c>
      <c r="G27" s="38">
        <v>0</v>
      </c>
      <c r="H27" s="593"/>
      <c r="I27" s="341"/>
      <c r="J27" s="158"/>
      <c r="K27" s="37" t="s">
        <v>28</v>
      </c>
      <c r="L27" s="38">
        <v>0</v>
      </c>
      <c r="M27" s="613"/>
      <c r="N27" s="615"/>
      <c r="O27" s="599"/>
      <c r="P27" s="37" t="s">
        <v>28</v>
      </c>
      <c r="Q27" s="38">
        <v>0</v>
      </c>
      <c r="R27" s="593"/>
      <c r="S27" s="341"/>
      <c r="T27" s="158"/>
      <c r="U27" s="37" t="s">
        <v>28</v>
      </c>
      <c r="V27" s="38">
        <v>0</v>
      </c>
      <c r="W27" s="587"/>
      <c r="X27" s="588"/>
      <c r="Y27" s="592"/>
      <c r="Z27" s="37" t="s">
        <v>28</v>
      </c>
      <c r="AA27" s="38"/>
      <c r="AB27" s="591"/>
      <c r="AC27" s="402"/>
      <c r="AD27" s="523"/>
      <c r="AE27" s="37" t="s">
        <v>28</v>
      </c>
      <c r="AF27" s="38"/>
    </row>
    <row r="28" spans="1:32" ht="12" x14ac:dyDescent="0.25">
      <c r="A28" s="484"/>
      <c r="B28" s="622" t="s">
        <v>41</v>
      </c>
      <c r="C28" s="159">
        <v>45327</v>
      </c>
      <c r="D28" s="342">
        <v>0</v>
      </c>
      <c r="E28" s="343">
        <v>0</v>
      </c>
      <c r="F28" s="48" t="s">
        <v>27</v>
      </c>
      <c r="G28" s="49">
        <v>0</v>
      </c>
      <c r="H28" s="646">
        <v>45363</v>
      </c>
      <c r="I28" s="342">
        <v>0</v>
      </c>
      <c r="J28" s="343">
        <v>0</v>
      </c>
      <c r="K28" s="48" t="s">
        <v>27</v>
      </c>
      <c r="L28" s="49">
        <v>0</v>
      </c>
      <c r="M28" s="600">
        <v>45387</v>
      </c>
      <c r="N28" s="627">
        <v>2</v>
      </c>
      <c r="O28" s="598">
        <v>2</v>
      </c>
      <c r="P28" s="48" t="s">
        <v>27</v>
      </c>
      <c r="Q28" s="49">
        <v>1</v>
      </c>
      <c r="R28" s="594">
        <v>45422</v>
      </c>
      <c r="S28" s="610">
        <v>3</v>
      </c>
      <c r="T28" s="602">
        <v>2</v>
      </c>
      <c r="U28" s="48" t="s">
        <v>27</v>
      </c>
      <c r="V28" s="49">
        <v>1</v>
      </c>
      <c r="W28" s="596"/>
      <c r="X28" s="597"/>
      <c r="Y28" s="595"/>
      <c r="Z28" s="48" t="s">
        <v>27</v>
      </c>
      <c r="AA28" s="39"/>
      <c r="AB28" s="594"/>
      <c r="AC28" s="342"/>
      <c r="AD28" s="517"/>
      <c r="AE28" s="48" t="s">
        <v>27</v>
      </c>
      <c r="AF28" s="49"/>
    </row>
    <row r="29" spans="1:32" ht="12" x14ac:dyDescent="0.25">
      <c r="A29" s="484"/>
      <c r="B29" s="618"/>
      <c r="C29" s="156"/>
      <c r="D29" s="341"/>
      <c r="E29" s="158"/>
      <c r="F29" s="37" t="s">
        <v>28</v>
      </c>
      <c r="G29" s="38">
        <v>0</v>
      </c>
      <c r="H29" s="652"/>
      <c r="I29" s="341"/>
      <c r="J29" s="158"/>
      <c r="K29" s="37" t="s">
        <v>28</v>
      </c>
      <c r="L29" s="38">
        <v>0</v>
      </c>
      <c r="M29" s="601"/>
      <c r="N29" s="628"/>
      <c r="O29" s="599"/>
      <c r="P29" s="37" t="s">
        <v>28</v>
      </c>
      <c r="Q29" s="38">
        <v>1</v>
      </c>
      <c r="R29" s="593"/>
      <c r="S29" s="611"/>
      <c r="T29" s="603"/>
      <c r="U29" s="37" t="s">
        <v>28</v>
      </c>
      <c r="V29" s="38">
        <v>1</v>
      </c>
      <c r="W29" s="587"/>
      <c r="X29" s="588"/>
      <c r="Y29" s="592"/>
      <c r="Z29" s="37" t="s">
        <v>28</v>
      </c>
      <c r="AA29" s="38"/>
      <c r="AB29" s="593"/>
      <c r="AC29" s="341"/>
      <c r="AD29" s="520"/>
      <c r="AE29" s="37" t="s">
        <v>28</v>
      </c>
      <c r="AF29" s="38"/>
    </row>
    <row r="30" spans="1:32" ht="12" x14ac:dyDescent="0.25">
      <c r="A30" s="484"/>
      <c r="B30" s="617" t="s">
        <v>42</v>
      </c>
      <c r="C30" s="151">
        <v>45328</v>
      </c>
      <c r="D30" s="153">
        <v>4</v>
      </c>
      <c r="E30" s="157">
        <v>4</v>
      </c>
      <c r="F30" s="44" t="s">
        <v>27</v>
      </c>
      <c r="G30" s="45">
        <v>4</v>
      </c>
      <c r="H30" s="609">
        <v>45367</v>
      </c>
      <c r="I30" s="526">
        <v>4</v>
      </c>
      <c r="J30" s="522">
        <v>1</v>
      </c>
      <c r="K30" s="44" t="s">
        <v>27</v>
      </c>
      <c r="L30" s="45">
        <v>1</v>
      </c>
      <c r="M30" s="604">
        <v>45391</v>
      </c>
      <c r="N30" s="624">
        <v>2</v>
      </c>
      <c r="O30" s="598">
        <v>2</v>
      </c>
      <c r="P30" s="44" t="s">
        <v>27</v>
      </c>
      <c r="Q30" s="45">
        <v>1</v>
      </c>
      <c r="R30" s="594">
        <v>45414</v>
      </c>
      <c r="S30" s="342">
        <v>7</v>
      </c>
      <c r="T30" s="343">
        <v>7</v>
      </c>
      <c r="U30" s="44" t="s">
        <v>27</v>
      </c>
      <c r="V30" s="45">
        <v>6</v>
      </c>
      <c r="W30" s="596">
        <v>45447</v>
      </c>
      <c r="X30" s="597">
        <v>0</v>
      </c>
      <c r="Y30" s="595">
        <v>0</v>
      </c>
      <c r="Z30" s="44" t="s">
        <v>27</v>
      </c>
      <c r="AA30" s="45">
        <v>0</v>
      </c>
      <c r="AB30" s="594"/>
      <c r="AC30" s="342"/>
      <c r="AD30" s="517"/>
      <c r="AE30" s="44" t="s">
        <v>27</v>
      </c>
      <c r="AF30" s="45"/>
    </row>
    <row r="31" spans="1:32" ht="12" x14ac:dyDescent="0.25">
      <c r="A31" s="484"/>
      <c r="B31" s="618"/>
      <c r="C31" s="152"/>
      <c r="D31" s="341"/>
      <c r="E31" s="158"/>
      <c r="F31" s="37" t="s">
        <v>28</v>
      </c>
      <c r="G31" s="38">
        <v>0</v>
      </c>
      <c r="H31" s="591"/>
      <c r="I31" s="402"/>
      <c r="J31" s="262"/>
      <c r="K31" s="37" t="s">
        <v>28</v>
      </c>
      <c r="L31" s="38">
        <v>0</v>
      </c>
      <c r="M31" s="605"/>
      <c r="N31" s="615"/>
      <c r="O31" s="599"/>
      <c r="P31" s="37" t="s">
        <v>28</v>
      </c>
      <c r="Q31" s="38">
        <v>1</v>
      </c>
      <c r="R31" s="593"/>
      <c r="S31" s="341"/>
      <c r="T31" s="158"/>
      <c r="U31" s="37" t="s">
        <v>28</v>
      </c>
      <c r="V31" s="38">
        <v>1</v>
      </c>
      <c r="W31" s="587"/>
      <c r="X31" s="588"/>
      <c r="Y31" s="592"/>
      <c r="Z31" s="37" t="s">
        <v>28</v>
      </c>
      <c r="AA31" s="38">
        <v>0</v>
      </c>
      <c r="AB31" s="593"/>
      <c r="AC31" s="341"/>
      <c r="AD31" s="520"/>
      <c r="AE31" s="37" t="s">
        <v>28</v>
      </c>
      <c r="AF31" s="38"/>
    </row>
    <row r="32" spans="1:32" ht="12" x14ac:dyDescent="0.25">
      <c r="A32" s="484"/>
      <c r="B32" s="622" t="s">
        <v>43</v>
      </c>
      <c r="C32" s="166">
        <v>45329</v>
      </c>
      <c r="D32" s="342">
        <v>0</v>
      </c>
      <c r="E32" s="343">
        <v>0</v>
      </c>
      <c r="F32" s="44" t="s">
        <v>27</v>
      </c>
      <c r="G32" s="45">
        <v>0</v>
      </c>
      <c r="H32" s="594">
        <v>45363</v>
      </c>
      <c r="I32" s="342">
        <v>0</v>
      </c>
      <c r="J32" s="343">
        <v>0</v>
      </c>
      <c r="K32" s="44" t="s">
        <v>27</v>
      </c>
      <c r="L32" s="45">
        <v>0</v>
      </c>
      <c r="M32" s="604">
        <v>45392</v>
      </c>
      <c r="N32" s="624">
        <v>0</v>
      </c>
      <c r="O32" s="598">
        <v>0</v>
      </c>
      <c r="P32" s="44" t="s">
        <v>27</v>
      </c>
      <c r="Q32" s="45">
        <v>0</v>
      </c>
      <c r="R32" s="594">
        <v>45414</v>
      </c>
      <c r="S32" s="342">
        <v>0</v>
      </c>
      <c r="T32" s="343">
        <v>0</v>
      </c>
      <c r="U32" s="44" t="s">
        <v>27</v>
      </c>
      <c r="V32" s="45">
        <v>0</v>
      </c>
      <c r="W32" s="596"/>
      <c r="X32" s="597"/>
      <c r="Y32" s="595"/>
      <c r="Z32" s="44" t="s">
        <v>27</v>
      </c>
      <c r="AA32" s="45"/>
      <c r="AB32" s="594"/>
      <c r="AC32" s="342"/>
      <c r="AD32" s="517"/>
      <c r="AE32" s="44" t="s">
        <v>27</v>
      </c>
      <c r="AF32" s="45"/>
    </row>
    <row r="33" spans="1:32" ht="12" x14ac:dyDescent="0.25">
      <c r="A33" s="633"/>
      <c r="B33" s="636"/>
      <c r="C33" s="161"/>
      <c r="D33" s="154"/>
      <c r="E33" s="174"/>
      <c r="F33" s="116" t="s">
        <v>28</v>
      </c>
      <c r="G33" s="43">
        <v>0</v>
      </c>
      <c r="H33" s="566"/>
      <c r="I33" s="154"/>
      <c r="J33" s="174"/>
      <c r="K33" s="116" t="s">
        <v>28</v>
      </c>
      <c r="L33" s="43">
        <v>0</v>
      </c>
      <c r="M33" s="573"/>
      <c r="N33" s="578"/>
      <c r="O33" s="550"/>
      <c r="P33" s="116" t="s">
        <v>28</v>
      </c>
      <c r="Q33" s="43">
        <v>0</v>
      </c>
      <c r="R33" s="566"/>
      <c r="S33" s="154"/>
      <c r="T33" s="174"/>
      <c r="U33" s="116" t="s">
        <v>28</v>
      </c>
      <c r="V33" s="43">
        <v>0</v>
      </c>
      <c r="W33" s="554"/>
      <c r="X33" s="552"/>
      <c r="Y33" s="558"/>
      <c r="Z33" s="116" t="s">
        <v>28</v>
      </c>
      <c r="AA33" s="43"/>
      <c r="AB33" s="566"/>
      <c r="AC33" s="154"/>
      <c r="AD33" s="304"/>
      <c r="AE33" s="116" t="s">
        <v>28</v>
      </c>
      <c r="AF33" s="43"/>
    </row>
    <row r="34" spans="1:32" ht="12" x14ac:dyDescent="0.25">
      <c r="A34" s="484" t="s">
        <v>44</v>
      </c>
      <c r="B34" s="617" t="s">
        <v>45</v>
      </c>
      <c r="C34" s="151">
        <v>45337</v>
      </c>
      <c r="D34" s="153">
        <v>0</v>
      </c>
      <c r="E34" s="157">
        <v>0</v>
      </c>
      <c r="F34" s="44" t="s">
        <v>27</v>
      </c>
      <c r="G34" s="45">
        <v>0</v>
      </c>
      <c r="H34" s="575">
        <v>45370</v>
      </c>
      <c r="I34" s="162">
        <v>0</v>
      </c>
      <c r="J34" s="163">
        <v>0</v>
      </c>
      <c r="K34" s="44" t="s">
        <v>27</v>
      </c>
      <c r="L34" s="45">
        <v>0</v>
      </c>
      <c r="M34" s="575">
        <v>45398</v>
      </c>
      <c r="N34" s="162">
        <v>0</v>
      </c>
      <c r="O34" s="163">
        <v>0</v>
      </c>
      <c r="P34" s="44" t="s">
        <v>27</v>
      </c>
      <c r="Q34" s="45">
        <v>0</v>
      </c>
      <c r="R34" s="570">
        <v>45427</v>
      </c>
      <c r="S34" s="153">
        <v>0</v>
      </c>
      <c r="T34" s="157">
        <v>0</v>
      </c>
      <c r="U34" s="44" t="s">
        <v>27</v>
      </c>
      <c r="V34" s="45">
        <v>0</v>
      </c>
      <c r="W34" s="553"/>
      <c r="X34" s="556"/>
      <c r="Y34" s="562"/>
      <c r="Z34" s="44" t="s">
        <v>27</v>
      </c>
      <c r="AA34" s="32"/>
      <c r="AB34" s="570"/>
      <c r="AC34" s="153"/>
      <c r="AD34" s="184"/>
      <c r="AE34" s="44" t="s">
        <v>27</v>
      </c>
      <c r="AF34" s="45"/>
    </row>
    <row r="35" spans="1:32" ht="12" x14ac:dyDescent="0.25">
      <c r="A35" s="484"/>
      <c r="B35" s="618"/>
      <c r="C35" s="152"/>
      <c r="D35" s="341"/>
      <c r="E35" s="158"/>
      <c r="F35" s="37" t="s">
        <v>28</v>
      </c>
      <c r="G35" s="38">
        <v>0</v>
      </c>
      <c r="H35" s="591"/>
      <c r="I35" s="402"/>
      <c r="J35" s="262"/>
      <c r="K35" s="37" t="s">
        <v>28</v>
      </c>
      <c r="L35" s="38">
        <v>0</v>
      </c>
      <c r="M35" s="591"/>
      <c r="N35" s="402"/>
      <c r="O35" s="262"/>
      <c r="P35" s="37" t="s">
        <v>28</v>
      </c>
      <c r="Q35" s="38">
        <v>0</v>
      </c>
      <c r="R35" s="593"/>
      <c r="S35" s="341"/>
      <c r="T35" s="158"/>
      <c r="U35" s="37" t="s">
        <v>28</v>
      </c>
      <c r="V35" s="38">
        <v>0</v>
      </c>
      <c r="W35" s="587"/>
      <c r="X35" s="588"/>
      <c r="Y35" s="592"/>
      <c r="Z35" s="37" t="s">
        <v>28</v>
      </c>
      <c r="AA35" s="38"/>
      <c r="AB35" s="593"/>
      <c r="AC35" s="341"/>
      <c r="AD35" s="520"/>
      <c r="AE35" s="37" t="s">
        <v>28</v>
      </c>
      <c r="AF35" s="38"/>
    </row>
    <row r="36" spans="1:32" ht="12" x14ac:dyDescent="0.25">
      <c r="A36" s="484"/>
      <c r="B36" s="622" t="s">
        <v>46</v>
      </c>
      <c r="C36" s="166">
        <v>45337</v>
      </c>
      <c r="D36" s="342">
        <v>1</v>
      </c>
      <c r="E36" s="343">
        <v>0</v>
      </c>
      <c r="F36" s="48" t="s">
        <v>27</v>
      </c>
      <c r="G36" s="49">
        <v>0</v>
      </c>
      <c r="H36" s="609">
        <v>45370</v>
      </c>
      <c r="I36" s="526">
        <v>1</v>
      </c>
      <c r="J36" s="522">
        <v>0</v>
      </c>
      <c r="K36" s="48" t="s">
        <v>27</v>
      </c>
      <c r="L36" s="49">
        <v>0</v>
      </c>
      <c r="M36" s="609">
        <v>45398</v>
      </c>
      <c r="N36" s="526">
        <v>1</v>
      </c>
      <c r="O36" s="522">
        <v>0</v>
      </c>
      <c r="P36" s="48" t="s">
        <v>27</v>
      </c>
      <c r="Q36" s="49">
        <v>0</v>
      </c>
      <c r="R36" s="594">
        <v>45427</v>
      </c>
      <c r="S36" s="342">
        <v>0</v>
      </c>
      <c r="T36" s="343">
        <v>0</v>
      </c>
      <c r="U36" s="48" t="s">
        <v>27</v>
      </c>
      <c r="V36" s="49">
        <v>0</v>
      </c>
      <c r="W36" s="596"/>
      <c r="X36" s="597"/>
      <c r="Y36" s="595"/>
      <c r="Z36" s="48" t="s">
        <v>27</v>
      </c>
      <c r="AA36" s="39"/>
      <c r="AB36" s="594"/>
      <c r="AC36" s="342"/>
      <c r="AD36" s="517"/>
      <c r="AE36" s="48" t="s">
        <v>27</v>
      </c>
      <c r="AF36" s="49"/>
    </row>
    <row r="37" spans="1:32" ht="12" x14ac:dyDescent="0.25">
      <c r="A37" s="484"/>
      <c r="B37" s="618"/>
      <c r="C37" s="152"/>
      <c r="D37" s="341"/>
      <c r="E37" s="158"/>
      <c r="F37" s="37" t="s">
        <v>28</v>
      </c>
      <c r="G37" s="38">
        <v>0</v>
      </c>
      <c r="H37" s="591"/>
      <c r="I37" s="402"/>
      <c r="J37" s="262"/>
      <c r="K37" s="37" t="s">
        <v>28</v>
      </c>
      <c r="L37" s="38">
        <v>0</v>
      </c>
      <c r="M37" s="591"/>
      <c r="N37" s="402"/>
      <c r="O37" s="262"/>
      <c r="P37" s="37" t="s">
        <v>28</v>
      </c>
      <c r="Q37" s="38">
        <v>0</v>
      </c>
      <c r="R37" s="593"/>
      <c r="S37" s="341"/>
      <c r="T37" s="158"/>
      <c r="U37" s="37" t="s">
        <v>28</v>
      </c>
      <c r="V37" s="38">
        <v>0</v>
      </c>
      <c r="W37" s="587"/>
      <c r="X37" s="588"/>
      <c r="Y37" s="592"/>
      <c r="Z37" s="37" t="s">
        <v>28</v>
      </c>
      <c r="AA37" s="38"/>
      <c r="AB37" s="593"/>
      <c r="AC37" s="341"/>
      <c r="AD37" s="520"/>
      <c r="AE37" s="37" t="s">
        <v>28</v>
      </c>
      <c r="AF37" s="38"/>
    </row>
    <row r="38" spans="1:32" ht="12" x14ac:dyDescent="0.25">
      <c r="A38" s="484"/>
      <c r="B38" s="622" t="s">
        <v>47</v>
      </c>
      <c r="C38" s="166">
        <v>45337</v>
      </c>
      <c r="D38" s="342">
        <v>0</v>
      </c>
      <c r="E38" s="343">
        <v>0</v>
      </c>
      <c r="F38" s="48" t="s">
        <v>27</v>
      </c>
      <c r="G38" s="49">
        <v>0</v>
      </c>
      <c r="H38" s="609">
        <v>45370</v>
      </c>
      <c r="I38" s="526">
        <v>1</v>
      </c>
      <c r="J38" s="522">
        <v>1</v>
      </c>
      <c r="K38" s="48" t="s">
        <v>27</v>
      </c>
      <c r="L38" s="49">
        <v>0</v>
      </c>
      <c r="M38" s="609">
        <v>45398</v>
      </c>
      <c r="N38" s="526">
        <v>1</v>
      </c>
      <c r="O38" s="522">
        <v>1</v>
      </c>
      <c r="P38" s="48" t="s">
        <v>27</v>
      </c>
      <c r="Q38" s="49">
        <v>0</v>
      </c>
      <c r="R38" s="594">
        <v>45427</v>
      </c>
      <c r="S38" s="342">
        <v>1</v>
      </c>
      <c r="T38" s="343">
        <v>1</v>
      </c>
      <c r="U38" s="48" t="s">
        <v>27</v>
      </c>
      <c r="V38" s="49">
        <v>0</v>
      </c>
      <c r="W38" s="596"/>
      <c r="X38" s="597"/>
      <c r="Y38" s="595"/>
      <c r="Z38" s="48" t="s">
        <v>27</v>
      </c>
      <c r="AA38" s="39"/>
      <c r="AB38" s="594"/>
      <c r="AC38" s="342"/>
      <c r="AD38" s="517"/>
      <c r="AE38" s="48" t="s">
        <v>27</v>
      </c>
      <c r="AF38" s="49"/>
    </row>
    <row r="39" spans="1:32" ht="12" x14ac:dyDescent="0.25">
      <c r="A39" s="484"/>
      <c r="B39" s="618"/>
      <c r="C39" s="152"/>
      <c r="D39" s="341"/>
      <c r="E39" s="158"/>
      <c r="F39" s="37" t="s">
        <v>28</v>
      </c>
      <c r="G39" s="42">
        <v>0</v>
      </c>
      <c r="H39" s="591"/>
      <c r="I39" s="402"/>
      <c r="J39" s="262"/>
      <c r="K39" s="37" t="s">
        <v>28</v>
      </c>
      <c r="L39" s="42">
        <v>1</v>
      </c>
      <c r="M39" s="591"/>
      <c r="N39" s="402"/>
      <c r="O39" s="262"/>
      <c r="P39" s="37" t="s">
        <v>28</v>
      </c>
      <c r="Q39" s="42">
        <v>1</v>
      </c>
      <c r="R39" s="593"/>
      <c r="S39" s="341"/>
      <c r="T39" s="158"/>
      <c r="U39" s="37" t="s">
        <v>28</v>
      </c>
      <c r="V39" s="42">
        <v>1</v>
      </c>
      <c r="W39" s="587"/>
      <c r="X39" s="588"/>
      <c r="Y39" s="592"/>
      <c r="Z39" s="37" t="s">
        <v>28</v>
      </c>
      <c r="AA39" s="42"/>
      <c r="AB39" s="593"/>
      <c r="AC39" s="341"/>
      <c r="AD39" s="520"/>
      <c r="AE39" s="37" t="s">
        <v>28</v>
      </c>
      <c r="AF39" s="42"/>
    </row>
    <row r="40" spans="1:32" ht="12" x14ac:dyDescent="0.25">
      <c r="A40" s="484"/>
      <c r="B40" s="622" t="s">
        <v>48</v>
      </c>
      <c r="C40" s="166">
        <v>45337</v>
      </c>
      <c r="D40" s="342">
        <v>0</v>
      </c>
      <c r="E40" s="343">
        <v>0</v>
      </c>
      <c r="F40" s="48" t="s">
        <v>27</v>
      </c>
      <c r="G40" s="49">
        <v>0</v>
      </c>
      <c r="H40" s="609">
        <v>45370</v>
      </c>
      <c r="I40" s="526">
        <v>0</v>
      </c>
      <c r="J40" s="522">
        <v>0</v>
      </c>
      <c r="K40" s="48" t="s">
        <v>27</v>
      </c>
      <c r="L40" s="49">
        <v>0</v>
      </c>
      <c r="M40" s="609">
        <v>45398</v>
      </c>
      <c r="N40" s="526">
        <v>0</v>
      </c>
      <c r="O40" s="522">
        <v>0</v>
      </c>
      <c r="P40" s="48" t="s">
        <v>27</v>
      </c>
      <c r="Q40" s="49">
        <v>0</v>
      </c>
      <c r="R40" s="594">
        <v>45427</v>
      </c>
      <c r="S40" s="342">
        <v>0</v>
      </c>
      <c r="T40" s="343">
        <v>0</v>
      </c>
      <c r="U40" s="48" t="s">
        <v>27</v>
      </c>
      <c r="V40" s="49">
        <v>0</v>
      </c>
      <c r="W40" s="596"/>
      <c r="X40" s="597"/>
      <c r="Y40" s="595"/>
      <c r="Z40" s="48" t="s">
        <v>27</v>
      </c>
      <c r="AA40" s="39"/>
      <c r="AB40" s="594"/>
      <c r="AC40" s="342"/>
      <c r="AD40" s="517"/>
      <c r="AE40" s="48" t="s">
        <v>27</v>
      </c>
      <c r="AF40" s="49"/>
    </row>
    <row r="41" spans="1:32" ht="12" x14ac:dyDescent="0.25">
      <c r="A41" s="484"/>
      <c r="B41" s="618"/>
      <c r="C41" s="152"/>
      <c r="D41" s="341"/>
      <c r="E41" s="158"/>
      <c r="F41" s="37" t="s">
        <v>28</v>
      </c>
      <c r="G41" s="38">
        <v>0</v>
      </c>
      <c r="H41" s="591"/>
      <c r="I41" s="402"/>
      <c r="J41" s="262"/>
      <c r="K41" s="37" t="s">
        <v>28</v>
      </c>
      <c r="L41" s="38">
        <v>0</v>
      </c>
      <c r="M41" s="591"/>
      <c r="N41" s="402"/>
      <c r="O41" s="262"/>
      <c r="P41" s="37" t="s">
        <v>28</v>
      </c>
      <c r="Q41" s="38">
        <v>0</v>
      </c>
      <c r="R41" s="593"/>
      <c r="S41" s="341"/>
      <c r="T41" s="158"/>
      <c r="U41" s="37" t="s">
        <v>28</v>
      </c>
      <c r="V41" s="38">
        <v>0</v>
      </c>
      <c r="W41" s="587"/>
      <c r="X41" s="588"/>
      <c r="Y41" s="592"/>
      <c r="Z41" s="37" t="s">
        <v>28</v>
      </c>
      <c r="AA41" s="38"/>
      <c r="AB41" s="593"/>
      <c r="AC41" s="341"/>
      <c r="AD41" s="520"/>
      <c r="AE41" s="37" t="s">
        <v>28</v>
      </c>
      <c r="AF41" s="38"/>
    </row>
    <row r="42" spans="1:32" ht="12" x14ac:dyDescent="0.25">
      <c r="A42" s="484"/>
      <c r="B42" s="617" t="s">
        <v>49</v>
      </c>
      <c r="C42" s="151">
        <v>45337</v>
      </c>
      <c r="D42" s="153">
        <v>0</v>
      </c>
      <c r="E42" s="157">
        <v>0</v>
      </c>
      <c r="F42" s="44" t="s">
        <v>27</v>
      </c>
      <c r="G42" s="45">
        <v>0</v>
      </c>
      <c r="H42" s="575">
        <v>45370</v>
      </c>
      <c r="I42" s="162">
        <v>0</v>
      </c>
      <c r="J42" s="163">
        <v>0</v>
      </c>
      <c r="K42" s="44" t="s">
        <v>27</v>
      </c>
      <c r="L42" s="45">
        <v>0</v>
      </c>
      <c r="M42" s="609">
        <v>45398</v>
      </c>
      <c r="N42" s="526">
        <v>0</v>
      </c>
      <c r="O42" s="522">
        <v>0</v>
      </c>
      <c r="P42" s="44" t="s">
        <v>27</v>
      </c>
      <c r="Q42" s="45">
        <v>0</v>
      </c>
      <c r="R42" s="594">
        <v>45427</v>
      </c>
      <c r="S42" s="342">
        <v>0</v>
      </c>
      <c r="T42" s="343">
        <v>0</v>
      </c>
      <c r="U42" s="44" t="s">
        <v>27</v>
      </c>
      <c r="V42" s="45">
        <v>0</v>
      </c>
      <c r="W42" s="596"/>
      <c r="X42" s="597"/>
      <c r="Y42" s="595"/>
      <c r="Z42" s="44" t="s">
        <v>27</v>
      </c>
      <c r="AA42" s="32"/>
      <c r="AB42" s="594"/>
      <c r="AC42" s="342"/>
      <c r="AD42" s="517"/>
      <c r="AE42" s="44" t="s">
        <v>27</v>
      </c>
      <c r="AF42" s="45"/>
    </row>
    <row r="43" spans="1:32" ht="12" x14ac:dyDescent="0.25">
      <c r="A43" s="484"/>
      <c r="B43" s="617"/>
      <c r="C43" s="161"/>
      <c r="D43" s="153"/>
      <c r="E43" s="157"/>
      <c r="F43" s="33" t="s">
        <v>28</v>
      </c>
      <c r="G43" s="34">
        <v>0</v>
      </c>
      <c r="H43" s="576"/>
      <c r="I43" s="162"/>
      <c r="J43" s="163"/>
      <c r="K43" s="33" t="s">
        <v>28</v>
      </c>
      <c r="L43" s="34">
        <v>0</v>
      </c>
      <c r="M43" s="576"/>
      <c r="N43" s="162"/>
      <c r="O43" s="163"/>
      <c r="P43" s="33" t="s">
        <v>28</v>
      </c>
      <c r="Q43" s="34">
        <v>0</v>
      </c>
      <c r="R43" s="566"/>
      <c r="S43" s="153"/>
      <c r="T43" s="157"/>
      <c r="U43" s="33" t="s">
        <v>28</v>
      </c>
      <c r="V43" s="34">
        <v>0</v>
      </c>
      <c r="W43" s="554"/>
      <c r="X43" s="556"/>
      <c r="Y43" s="562"/>
      <c r="Z43" s="33" t="s">
        <v>28</v>
      </c>
      <c r="AA43" s="34"/>
      <c r="AB43" s="566"/>
      <c r="AC43" s="153"/>
      <c r="AD43" s="184"/>
      <c r="AE43" s="33" t="s">
        <v>28</v>
      </c>
      <c r="AF43" s="34"/>
    </row>
    <row r="44" spans="1:32" ht="12" x14ac:dyDescent="0.25">
      <c r="A44" s="630" t="s">
        <v>50</v>
      </c>
      <c r="B44" s="635" t="s">
        <v>51</v>
      </c>
      <c r="C44" s="151">
        <v>45331</v>
      </c>
      <c r="D44" s="172">
        <v>3</v>
      </c>
      <c r="E44" s="173">
        <v>1</v>
      </c>
      <c r="F44" s="47" t="s">
        <v>27</v>
      </c>
      <c r="G44" s="46">
        <v>1</v>
      </c>
      <c r="H44" s="570">
        <v>45363</v>
      </c>
      <c r="I44" s="172">
        <v>0</v>
      </c>
      <c r="J44" s="173">
        <v>0</v>
      </c>
      <c r="K44" s="47" t="s">
        <v>27</v>
      </c>
      <c r="L44" s="46">
        <v>0</v>
      </c>
      <c r="M44" s="575">
        <v>45399</v>
      </c>
      <c r="N44" s="164">
        <v>1</v>
      </c>
      <c r="O44" s="222">
        <v>1</v>
      </c>
      <c r="P44" s="47" t="s">
        <v>27</v>
      </c>
      <c r="Q44" s="46">
        <v>1</v>
      </c>
      <c r="R44" s="570">
        <v>45420</v>
      </c>
      <c r="S44" s="172">
        <v>1</v>
      </c>
      <c r="T44" s="173">
        <v>1</v>
      </c>
      <c r="U44" s="47" t="s">
        <v>27</v>
      </c>
      <c r="V44" s="46">
        <v>1</v>
      </c>
      <c r="W44" s="553">
        <v>45448</v>
      </c>
      <c r="X44" s="551">
        <v>2</v>
      </c>
      <c r="Y44" s="557"/>
      <c r="Z44" s="47" t="s">
        <v>27</v>
      </c>
      <c r="AA44" s="46"/>
      <c r="AB44" s="575"/>
      <c r="AC44" s="164"/>
      <c r="AD44" s="301"/>
      <c r="AE44" s="47" t="s">
        <v>27</v>
      </c>
      <c r="AF44" s="46"/>
    </row>
    <row r="45" spans="1:32" ht="12" x14ac:dyDescent="0.25">
      <c r="A45" s="631"/>
      <c r="B45" s="636"/>
      <c r="C45" s="161"/>
      <c r="D45" s="154"/>
      <c r="E45" s="174"/>
      <c r="F45" s="40" t="s">
        <v>28</v>
      </c>
      <c r="G45" s="41">
        <v>0</v>
      </c>
      <c r="H45" s="566"/>
      <c r="I45" s="154"/>
      <c r="J45" s="174"/>
      <c r="K45" s="40" t="s">
        <v>28</v>
      </c>
      <c r="L45" s="41">
        <v>0</v>
      </c>
      <c r="M45" s="576"/>
      <c r="N45" s="165"/>
      <c r="O45" s="223"/>
      <c r="P45" s="40" t="s">
        <v>28</v>
      </c>
      <c r="Q45" s="41">
        <v>0</v>
      </c>
      <c r="R45" s="566"/>
      <c r="S45" s="154"/>
      <c r="T45" s="174"/>
      <c r="U45" s="40" t="s">
        <v>28</v>
      </c>
      <c r="V45" s="41">
        <v>0</v>
      </c>
      <c r="W45" s="554"/>
      <c r="X45" s="552"/>
      <c r="Y45" s="558"/>
      <c r="Z45" s="40" t="s">
        <v>28</v>
      </c>
      <c r="AA45" s="41"/>
      <c r="AB45" s="576"/>
      <c r="AC45" s="165"/>
      <c r="AD45" s="302"/>
      <c r="AE45" s="40" t="s">
        <v>28</v>
      </c>
      <c r="AF45" s="41"/>
    </row>
    <row r="46" spans="1:32" ht="12" x14ac:dyDescent="0.25">
      <c r="A46" s="484" t="s">
        <v>52</v>
      </c>
      <c r="B46" s="617" t="s">
        <v>53</v>
      </c>
      <c r="C46" s="151">
        <v>45337</v>
      </c>
      <c r="D46" s="153">
        <v>1</v>
      </c>
      <c r="E46" s="157">
        <v>1</v>
      </c>
      <c r="F46" s="50" t="s">
        <v>27</v>
      </c>
      <c r="G46" s="36">
        <v>1</v>
      </c>
      <c r="H46" s="585">
        <v>45400</v>
      </c>
      <c r="I46" s="164">
        <v>0</v>
      </c>
      <c r="J46" s="222">
        <v>0</v>
      </c>
      <c r="K46" s="35" t="s">
        <v>27</v>
      </c>
      <c r="L46" s="36">
        <v>0</v>
      </c>
      <c r="M46" s="581">
        <v>45397</v>
      </c>
      <c r="N46" s="577">
        <v>0</v>
      </c>
      <c r="O46" s="549">
        <v>0</v>
      </c>
      <c r="P46" s="35" t="s">
        <v>27</v>
      </c>
      <c r="Q46" s="36">
        <v>0</v>
      </c>
      <c r="R46" s="565">
        <v>45427</v>
      </c>
      <c r="S46" s="172">
        <v>0</v>
      </c>
      <c r="T46" s="173">
        <v>0</v>
      </c>
      <c r="U46" s="35" t="s">
        <v>27</v>
      </c>
      <c r="V46" s="36">
        <v>0</v>
      </c>
      <c r="W46" s="569"/>
      <c r="X46" s="551"/>
      <c r="Y46" s="557"/>
      <c r="Z46" s="50" t="s">
        <v>27</v>
      </c>
      <c r="AA46" s="36"/>
      <c r="AB46" s="579"/>
      <c r="AC46" s="164"/>
      <c r="AD46" s="301"/>
      <c r="AE46" s="35" t="s">
        <v>27</v>
      </c>
      <c r="AF46" s="36"/>
    </row>
    <row r="47" spans="1:32" ht="12" x14ac:dyDescent="0.25">
      <c r="A47" s="484"/>
      <c r="B47" s="618"/>
      <c r="C47" s="152"/>
      <c r="D47" s="341"/>
      <c r="E47" s="158"/>
      <c r="F47" s="51" t="s">
        <v>28</v>
      </c>
      <c r="G47" s="38">
        <v>0</v>
      </c>
      <c r="H47" s="638"/>
      <c r="I47" s="402"/>
      <c r="J47" s="262"/>
      <c r="K47" s="37" t="s">
        <v>28</v>
      </c>
      <c r="L47" s="38">
        <v>0</v>
      </c>
      <c r="M47" s="613"/>
      <c r="N47" s="615"/>
      <c r="O47" s="599"/>
      <c r="P47" s="37" t="s">
        <v>28</v>
      </c>
      <c r="Q47" s="38">
        <v>0</v>
      </c>
      <c r="R47" s="593"/>
      <c r="S47" s="341"/>
      <c r="T47" s="158"/>
      <c r="U47" s="37" t="s">
        <v>28</v>
      </c>
      <c r="V47" s="38">
        <v>0</v>
      </c>
      <c r="W47" s="587"/>
      <c r="X47" s="588"/>
      <c r="Y47" s="592"/>
      <c r="Z47" s="51" t="s">
        <v>28</v>
      </c>
      <c r="AA47" s="38"/>
      <c r="AB47" s="591"/>
      <c r="AC47" s="402"/>
      <c r="AD47" s="523"/>
      <c r="AE47" s="37" t="s">
        <v>28</v>
      </c>
      <c r="AF47" s="38"/>
    </row>
    <row r="48" spans="1:32" ht="12" x14ac:dyDescent="0.25">
      <c r="A48" s="484"/>
      <c r="B48" s="622" t="s">
        <v>54</v>
      </c>
      <c r="C48" s="166">
        <v>45337</v>
      </c>
      <c r="D48" s="342">
        <v>6</v>
      </c>
      <c r="E48" s="343">
        <v>5</v>
      </c>
      <c r="F48" s="31" t="s">
        <v>27</v>
      </c>
      <c r="G48" s="32">
        <v>2</v>
      </c>
      <c r="H48" s="575">
        <v>45371</v>
      </c>
      <c r="I48" s="162">
        <v>5</v>
      </c>
      <c r="J48" s="163">
        <v>5</v>
      </c>
      <c r="K48" s="31" t="s">
        <v>27</v>
      </c>
      <c r="L48" s="32">
        <v>5</v>
      </c>
      <c r="M48" s="575">
        <v>45406</v>
      </c>
      <c r="N48" s="162">
        <v>2</v>
      </c>
      <c r="O48" s="163">
        <v>2</v>
      </c>
      <c r="P48" s="31" t="s">
        <v>27</v>
      </c>
      <c r="Q48" s="32">
        <v>2</v>
      </c>
      <c r="R48" s="570">
        <v>45427</v>
      </c>
      <c r="S48" s="153">
        <v>2</v>
      </c>
      <c r="T48" s="157">
        <v>2</v>
      </c>
      <c r="U48" s="31" t="s">
        <v>27</v>
      </c>
      <c r="V48" s="32">
        <v>1</v>
      </c>
      <c r="W48" s="553"/>
      <c r="X48" s="556"/>
      <c r="Y48" s="562"/>
      <c r="Z48" s="31" t="s">
        <v>27</v>
      </c>
      <c r="AA48" s="32"/>
      <c r="AB48" s="575"/>
      <c r="AC48" s="162"/>
      <c r="AD48" s="428"/>
      <c r="AE48" s="31" t="s">
        <v>27</v>
      </c>
      <c r="AF48" s="32"/>
    </row>
    <row r="49" spans="1:32" ht="12" x14ac:dyDescent="0.25">
      <c r="A49" s="484"/>
      <c r="B49" s="617"/>
      <c r="C49" s="161"/>
      <c r="D49" s="153"/>
      <c r="E49" s="157"/>
      <c r="F49" s="33" t="s">
        <v>28</v>
      </c>
      <c r="G49" s="34">
        <v>3</v>
      </c>
      <c r="H49" s="576"/>
      <c r="I49" s="162"/>
      <c r="J49" s="163"/>
      <c r="K49" s="33" t="s">
        <v>28</v>
      </c>
      <c r="L49" s="34">
        <v>0</v>
      </c>
      <c r="M49" s="576"/>
      <c r="N49" s="162"/>
      <c r="O49" s="163"/>
      <c r="P49" s="33" t="s">
        <v>28</v>
      </c>
      <c r="Q49" s="34">
        <v>0</v>
      </c>
      <c r="R49" s="566"/>
      <c r="S49" s="154"/>
      <c r="T49" s="157"/>
      <c r="U49" s="33" t="s">
        <v>28</v>
      </c>
      <c r="V49" s="34">
        <v>1</v>
      </c>
      <c r="W49" s="554"/>
      <c r="X49" s="552"/>
      <c r="Y49" s="562"/>
      <c r="Z49" s="33" t="s">
        <v>28</v>
      </c>
      <c r="AA49" s="34"/>
      <c r="AB49" s="576"/>
      <c r="AC49" s="165"/>
      <c r="AD49" s="428"/>
      <c r="AE49" s="33" t="s">
        <v>28</v>
      </c>
      <c r="AF49" s="34"/>
    </row>
    <row r="50" spans="1:32" ht="12" x14ac:dyDescent="0.25">
      <c r="A50" s="630" t="s">
        <v>55</v>
      </c>
      <c r="B50" s="635" t="s">
        <v>56</v>
      </c>
      <c r="C50" s="151">
        <v>45330</v>
      </c>
      <c r="D50" s="172">
        <v>1</v>
      </c>
      <c r="E50" s="173">
        <v>1</v>
      </c>
      <c r="F50" s="35" t="s">
        <v>27</v>
      </c>
      <c r="G50" s="36">
        <v>1</v>
      </c>
      <c r="H50" s="575">
        <v>45408</v>
      </c>
      <c r="I50" s="164">
        <v>0</v>
      </c>
      <c r="J50" s="222">
        <v>0</v>
      </c>
      <c r="K50" s="35" t="s">
        <v>27</v>
      </c>
      <c r="L50" s="36">
        <v>0</v>
      </c>
      <c r="M50" s="583">
        <v>45385</v>
      </c>
      <c r="N50" s="577">
        <v>0</v>
      </c>
      <c r="O50" s="549">
        <v>0</v>
      </c>
      <c r="P50" s="35" t="s">
        <v>27</v>
      </c>
      <c r="Q50" s="36">
        <v>0</v>
      </c>
      <c r="R50" s="570">
        <v>45414</v>
      </c>
      <c r="S50" s="153">
        <v>0</v>
      </c>
      <c r="T50" s="173">
        <v>0</v>
      </c>
      <c r="U50" s="35" t="s">
        <v>27</v>
      </c>
      <c r="V50" s="36">
        <v>0</v>
      </c>
      <c r="W50" s="590">
        <v>45448</v>
      </c>
      <c r="X50" s="556">
        <v>0</v>
      </c>
      <c r="Y50" s="557">
        <v>0</v>
      </c>
      <c r="Z50" s="35" t="s">
        <v>27</v>
      </c>
      <c r="AA50" s="36">
        <v>0</v>
      </c>
      <c r="AB50" s="570"/>
      <c r="AC50" s="153"/>
      <c r="AD50" s="303"/>
      <c r="AE50" s="35" t="s">
        <v>27</v>
      </c>
      <c r="AF50" s="36"/>
    </row>
    <row r="51" spans="1:32" ht="12" x14ac:dyDescent="0.25">
      <c r="A51" s="631"/>
      <c r="B51" s="636"/>
      <c r="C51" s="161"/>
      <c r="D51" s="154"/>
      <c r="E51" s="174"/>
      <c r="F51" s="40" t="s">
        <v>28</v>
      </c>
      <c r="G51" s="41">
        <v>0</v>
      </c>
      <c r="H51" s="576"/>
      <c r="I51" s="165"/>
      <c r="J51" s="223"/>
      <c r="K51" s="40" t="s">
        <v>28</v>
      </c>
      <c r="L51" s="41">
        <v>0</v>
      </c>
      <c r="M51" s="582"/>
      <c r="N51" s="578"/>
      <c r="O51" s="550"/>
      <c r="P51" s="40" t="s">
        <v>28</v>
      </c>
      <c r="Q51" s="41">
        <v>0</v>
      </c>
      <c r="R51" s="566"/>
      <c r="S51" s="154"/>
      <c r="T51" s="174"/>
      <c r="U51" s="40" t="s">
        <v>28</v>
      </c>
      <c r="V51" s="41">
        <v>0</v>
      </c>
      <c r="W51" s="568"/>
      <c r="X51" s="552"/>
      <c r="Y51" s="558"/>
      <c r="Z51" s="40" t="s">
        <v>28</v>
      </c>
      <c r="AA51" s="41">
        <v>0</v>
      </c>
      <c r="AB51" s="566"/>
      <c r="AC51" s="154"/>
      <c r="AD51" s="304"/>
      <c r="AE51" s="40" t="s">
        <v>28</v>
      </c>
      <c r="AF51" s="41"/>
    </row>
    <row r="52" spans="1:32" ht="12" x14ac:dyDescent="0.25">
      <c r="A52" s="484" t="s">
        <v>57</v>
      </c>
      <c r="B52" s="617" t="s">
        <v>58</v>
      </c>
      <c r="C52" s="151">
        <v>45337</v>
      </c>
      <c r="D52" s="153">
        <v>2</v>
      </c>
      <c r="E52" s="157">
        <v>2</v>
      </c>
      <c r="F52" s="31" t="s">
        <v>27</v>
      </c>
      <c r="G52" s="32">
        <v>1</v>
      </c>
      <c r="H52" s="570">
        <v>45366</v>
      </c>
      <c r="I52" s="153">
        <v>5</v>
      </c>
      <c r="J52" s="157">
        <v>5</v>
      </c>
      <c r="K52" s="31" t="s">
        <v>27</v>
      </c>
      <c r="L52" s="32">
        <v>0</v>
      </c>
      <c r="M52" s="583">
        <v>45397</v>
      </c>
      <c r="N52" s="614">
        <v>4</v>
      </c>
      <c r="O52" s="580">
        <v>4</v>
      </c>
      <c r="P52" s="31" t="s">
        <v>27</v>
      </c>
      <c r="Q52" s="32">
        <v>4</v>
      </c>
      <c r="R52" s="570">
        <v>45427</v>
      </c>
      <c r="S52" s="153">
        <v>1</v>
      </c>
      <c r="T52" s="157">
        <v>1</v>
      </c>
      <c r="U52" s="31" t="s">
        <v>27</v>
      </c>
      <c r="V52" s="32">
        <v>0</v>
      </c>
      <c r="W52" s="553"/>
      <c r="X52" s="556"/>
      <c r="Y52" s="562"/>
      <c r="Z52" s="31" t="s">
        <v>27</v>
      </c>
      <c r="AA52" s="32"/>
      <c r="AB52" s="570"/>
      <c r="AC52" s="153"/>
      <c r="AD52" s="184"/>
      <c r="AE52" s="31" t="s">
        <v>27</v>
      </c>
      <c r="AF52" s="32"/>
    </row>
    <row r="53" spans="1:32" ht="12" x14ac:dyDescent="0.25">
      <c r="A53" s="484"/>
      <c r="B53" s="617"/>
      <c r="C53" s="161"/>
      <c r="D53" s="153"/>
      <c r="E53" s="157"/>
      <c r="F53" s="33" t="s">
        <v>28</v>
      </c>
      <c r="G53" s="34">
        <v>1</v>
      </c>
      <c r="H53" s="566"/>
      <c r="I53" s="153"/>
      <c r="J53" s="157"/>
      <c r="K53" s="33" t="s">
        <v>28</v>
      </c>
      <c r="L53" s="34">
        <v>5</v>
      </c>
      <c r="M53" s="582"/>
      <c r="N53" s="614"/>
      <c r="O53" s="580"/>
      <c r="P53" s="33" t="s">
        <v>28</v>
      </c>
      <c r="Q53" s="34">
        <v>0</v>
      </c>
      <c r="R53" s="566"/>
      <c r="S53" s="153"/>
      <c r="T53" s="157"/>
      <c r="U53" s="33" t="s">
        <v>28</v>
      </c>
      <c r="V53" s="34">
        <v>1</v>
      </c>
      <c r="W53" s="554"/>
      <c r="X53" s="556"/>
      <c r="Y53" s="562"/>
      <c r="Z53" s="33" t="s">
        <v>28</v>
      </c>
      <c r="AA53" s="34"/>
      <c r="AB53" s="566"/>
      <c r="AC53" s="153"/>
      <c r="AD53" s="184"/>
      <c r="AE53" s="33" t="s">
        <v>28</v>
      </c>
      <c r="AF53" s="34"/>
    </row>
    <row r="54" spans="1:32" ht="12" x14ac:dyDescent="0.25">
      <c r="A54" s="632" t="s">
        <v>59</v>
      </c>
      <c r="B54" s="635" t="s">
        <v>60</v>
      </c>
      <c r="C54" s="151">
        <v>45336</v>
      </c>
      <c r="D54" s="172">
        <v>0</v>
      </c>
      <c r="E54" s="173">
        <v>0</v>
      </c>
      <c r="F54" s="35" t="s">
        <v>27</v>
      </c>
      <c r="G54" s="36">
        <v>0</v>
      </c>
      <c r="H54" s="570">
        <v>45363</v>
      </c>
      <c r="I54" s="172">
        <v>0</v>
      </c>
      <c r="J54" s="173">
        <v>0</v>
      </c>
      <c r="K54" s="35" t="s">
        <v>27</v>
      </c>
      <c r="L54" s="36">
        <v>0</v>
      </c>
      <c r="M54" s="575">
        <v>45398</v>
      </c>
      <c r="N54" s="164">
        <v>0</v>
      </c>
      <c r="O54" s="222">
        <v>0</v>
      </c>
      <c r="P54" s="35" t="s">
        <v>27</v>
      </c>
      <c r="Q54" s="36">
        <v>0</v>
      </c>
      <c r="R54" s="563">
        <v>45415</v>
      </c>
      <c r="S54" s="172">
        <v>0</v>
      </c>
      <c r="T54" s="173">
        <v>0</v>
      </c>
      <c r="U54" s="35" t="s">
        <v>27</v>
      </c>
      <c r="V54" s="36">
        <v>0</v>
      </c>
      <c r="W54" s="553">
        <v>45446</v>
      </c>
      <c r="X54" s="551">
        <v>0</v>
      </c>
      <c r="Y54" s="557">
        <v>0</v>
      </c>
      <c r="Z54" s="35" t="s">
        <v>27</v>
      </c>
      <c r="AA54" s="36">
        <v>0</v>
      </c>
      <c r="AB54" s="570"/>
      <c r="AC54" s="172"/>
      <c r="AD54" s="303"/>
      <c r="AE54" s="35" t="s">
        <v>27</v>
      </c>
      <c r="AF54" s="36"/>
    </row>
    <row r="55" spans="1:32" ht="12" x14ac:dyDescent="0.25">
      <c r="A55" s="633"/>
      <c r="B55" s="636"/>
      <c r="C55" s="161"/>
      <c r="D55" s="154"/>
      <c r="E55" s="174"/>
      <c r="F55" s="40" t="s">
        <v>28</v>
      </c>
      <c r="G55" s="41">
        <v>0</v>
      </c>
      <c r="H55" s="566"/>
      <c r="I55" s="154"/>
      <c r="J55" s="174"/>
      <c r="K55" s="40" t="s">
        <v>28</v>
      </c>
      <c r="L55" s="41">
        <v>0</v>
      </c>
      <c r="M55" s="576"/>
      <c r="N55" s="165"/>
      <c r="O55" s="223"/>
      <c r="P55" s="40" t="s">
        <v>28</v>
      </c>
      <c r="Q55" s="41">
        <v>0</v>
      </c>
      <c r="R55" s="564"/>
      <c r="S55" s="154"/>
      <c r="T55" s="174"/>
      <c r="U55" s="40" t="s">
        <v>28</v>
      </c>
      <c r="V55" s="41">
        <v>0</v>
      </c>
      <c r="W55" s="554"/>
      <c r="X55" s="552"/>
      <c r="Y55" s="558"/>
      <c r="Z55" s="40" t="s">
        <v>28</v>
      </c>
      <c r="AA55" s="41">
        <v>0</v>
      </c>
      <c r="AB55" s="566"/>
      <c r="AC55" s="154"/>
      <c r="AD55" s="304"/>
      <c r="AE55" s="40" t="s">
        <v>28</v>
      </c>
      <c r="AF55" s="41"/>
    </row>
    <row r="56" spans="1:32" ht="12" x14ac:dyDescent="0.25">
      <c r="A56" s="484" t="s">
        <v>61</v>
      </c>
      <c r="B56" s="617" t="s">
        <v>62</v>
      </c>
      <c r="C56" s="151">
        <v>45328</v>
      </c>
      <c r="D56" s="153">
        <v>0</v>
      </c>
      <c r="E56" s="157">
        <v>0</v>
      </c>
      <c r="F56" s="31" t="s">
        <v>27</v>
      </c>
      <c r="G56" s="32">
        <v>0</v>
      </c>
      <c r="H56" s="570">
        <v>45355</v>
      </c>
      <c r="I56" s="153">
        <v>0</v>
      </c>
      <c r="J56" s="157">
        <v>0</v>
      </c>
      <c r="K56" s="31" t="s">
        <v>27</v>
      </c>
      <c r="L56" s="32">
        <v>0</v>
      </c>
      <c r="M56" s="629">
        <v>45385</v>
      </c>
      <c r="N56" s="616">
        <v>0</v>
      </c>
      <c r="O56" s="574">
        <v>0</v>
      </c>
      <c r="P56" s="31" t="s">
        <v>27</v>
      </c>
      <c r="Q56" s="32">
        <v>0</v>
      </c>
      <c r="R56" s="570">
        <v>45418</v>
      </c>
      <c r="S56" s="586">
        <v>0</v>
      </c>
      <c r="T56" s="589">
        <v>0</v>
      </c>
      <c r="U56" s="31" t="s">
        <v>27</v>
      </c>
      <c r="V56" s="32">
        <v>0</v>
      </c>
      <c r="W56" s="553">
        <v>45450</v>
      </c>
      <c r="X56" s="556">
        <v>0</v>
      </c>
      <c r="Y56" s="562">
        <v>0</v>
      </c>
      <c r="Z56" s="31" t="s">
        <v>27</v>
      </c>
      <c r="AA56" s="32">
        <v>0</v>
      </c>
      <c r="AB56" s="570"/>
      <c r="AC56" s="153"/>
      <c r="AD56" s="184"/>
      <c r="AE56" s="31" t="s">
        <v>27</v>
      </c>
      <c r="AF56" s="32"/>
    </row>
    <row r="57" spans="1:32" ht="12" x14ac:dyDescent="0.25">
      <c r="A57" s="484"/>
      <c r="B57" s="617"/>
      <c r="C57" s="151"/>
      <c r="D57" s="153"/>
      <c r="E57" s="157"/>
      <c r="F57" s="33" t="s">
        <v>28</v>
      </c>
      <c r="G57" s="34">
        <v>0</v>
      </c>
      <c r="H57" s="570"/>
      <c r="I57" s="153"/>
      <c r="J57" s="157"/>
      <c r="K57" s="33" t="s">
        <v>28</v>
      </c>
      <c r="L57" s="34">
        <v>0</v>
      </c>
      <c r="M57" s="629"/>
      <c r="N57" s="616"/>
      <c r="O57" s="574"/>
      <c r="P57" s="33" t="s">
        <v>28</v>
      </c>
      <c r="Q57" s="34">
        <v>0</v>
      </c>
      <c r="R57" s="570"/>
      <c r="S57" s="586"/>
      <c r="T57" s="589"/>
      <c r="U57" s="33" t="s">
        <v>28</v>
      </c>
      <c r="V57" s="34">
        <v>0</v>
      </c>
      <c r="W57" s="553"/>
      <c r="X57" s="556"/>
      <c r="Y57" s="562"/>
      <c r="Z57" s="33" t="s">
        <v>28</v>
      </c>
      <c r="AA57" s="34">
        <v>0</v>
      </c>
      <c r="AB57" s="570"/>
      <c r="AC57" s="153"/>
      <c r="AD57" s="184"/>
      <c r="AE57" s="33" t="s">
        <v>28</v>
      </c>
      <c r="AF57" s="34"/>
    </row>
    <row r="58" spans="1:32" ht="12" x14ac:dyDescent="0.25">
      <c r="A58" s="630" t="s">
        <v>63</v>
      </c>
      <c r="B58" s="635" t="s">
        <v>64</v>
      </c>
      <c r="C58" s="340">
        <v>45338</v>
      </c>
      <c r="D58" s="164">
        <v>4</v>
      </c>
      <c r="E58" s="222">
        <v>1</v>
      </c>
      <c r="F58" s="35" t="s">
        <v>27</v>
      </c>
      <c r="G58" s="36">
        <v>1</v>
      </c>
      <c r="H58" s="579">
        <v>45367</v>
      </c>
      <c r="I58" s="164">
        <v>2</v>
      </c>
      <c r="J58" s="222">
        <v>2</v>
      </c>
      <c r="K58" s="35" t="s">
        <v>27</v>
      </c>
      <c r="L58" s="36">
        <v>1</v>
      </c>
      <c r="M58" s="581">
        <v>45397</v>
      </c>
      <c r="N58" s="577">
        <v>5</v>
      </c>
      <c r="O58" s="549">
        <v>1</v>
      </c>
      <c r="P58" s="35" t="s">
        <v>27</v>
      </c>
      <c r="Q58" s="36">
        <v>0</v>
      </c>
      <c r="R58" s="579">
        <v>45428</v>
      </c>
      <c r="S58" s="164">
        <v>2</v>
      </c>
      <c r="T58" s="222">
        <v>0</v>
      </c>
      <c r="U58" s="35" t="s">
        <v>27</v>
      </c>
      <c r="V58" s="36">
        <v>0</v>
      </c>
      <c r="W58" s="569"/>
      <c r="X58" s="551"/>
      <c r="Y58" s="557"/>
      <c r="Z58" s="35" t="s">
        <v>27</v>
      </c>
      <c r="AA58" s="36"/>
      <c r="AB58" s="565"/>
      <c r="AC58" s="172"/>
      <c r="AD58" s="303"/>
      <c r="AE58" s="35" t="s">
        <v>27</v>
      </c>
      <c r="AF58" s="36"/>
    </row>
    <row r="59" spans="1:32" ht="12" x14ac:dyDescent="0.25">
      <c r="A59" s="631"/>
      <c r="B59" s="636"/>
      <c r="C59" s="225"/>
      <c r="D59" s="165"/>
      <c r="E59" s="223"/>
      <c r="F59" s="40" t="s">
        <v>28</v>
      </c>
      <c r="G59" s="41">
        <v>0</v>
      </c>
      <c r="H59" s="576"/>
      <c r="I59" s="165"/>
      <c r="J59" s="223"/>
      <c r="K59" s="40" t="s">
        <v>28</v>
      </c>
      <c r="L59" s="41">
        <v>1</v>
      </c>
      <c r="M59" s="582"/>
      <c r="N59" s="578"/>
      <c r="O59" s="550"/>
      <c r="P59" s="40" t="s">
        <v>28</v>
      </c>
      <c r="Q59" s="41">
        <v>1</v>
      </c>
      <c r="R59" s="576"/>
      <c r="S59" s="165"/>
      <c r="T59" s="223"/>
      <c r="U59" s="40" t="s">
        <v>28</v>
      </c>
      <c r="V59" s="41">
        <v>0</v>
      </c>
      <c r="W59" s="554"/>
      <c r="X59" s="552"/>
      <c r="Y59" s="558"/>
      <c r="Z59" s="40" t="s">
        <v>28</v>
      </c>
      <c r="AA59" s="41"/>
      <c r="AB59" s="566"/>
      <c r="AC59" s="154"/>
      <c r="AD59" s="304"/>
      <c r="AE59" s="40" t="s">
        <v>28</v>
      </c>
      <c r="AF59" s="41"/>
    </row>
    <row r="60" spans="1:32" ht="12" x14ac:dyDescent="0.25">
      <c r="A60" s="641" t="s">
        <v>65</v>
      </c>
      <c r="B60" s="639" t="s">
        <v>66</v>
      </c>
      <c r="C60" s="226">
        <v>45338</v>
      </c>
      <c r="D60" s="162">
        <v>2</v>
      </c>
      <c r="E60" s="163">
        <v>1</v>
      </c>
      <c r="F60" s="31" t="s">
        <v>27</v>
      </c>
      <c r="G60" s="32">
        <v>1</v>
      </c>
      <c r="H60" s="569">
        <v>45361</v>
      </c>
      <c r="I60" s="556">
        <v>0</v>
      </c>
      <c r="J60" s="634">
        <v>0</v>
      </c>
      <c r="K60" s="31" t="s">
        <v>27</v>
      </c>
      <c r="L60" s="32">
        <v>0</v>
      </c>
      <c r="M60" s="585">
        <v>45411</v>
      </c>
      <c r="N60" s="162">
        <v>1</v>
      </c>
      <c r="O60" s="163">
        <v>1</v>
      </c>
      <c r="P60" s="31" t="s">
        <v>27</v>
      </c>
      <c r="Q60" s="32">
        <v>0</v>
      </c>
      <c r="R60" s="575"/>
      <c r="S60" s="162" t="s">
        <v>67</v>
      </c>
      <c r="T60" s="222"/>
      <c r="U60" s="31" t="s">
        <v>27</v>
      </c>
      <c r="V60" s="32"/>
      <c r="W60" s="553"/>
      <c r="X60" s="556"/>
      <c r="Y60" s="557"/>
      <c r="Z60" s="31" t="s">
        <v>27</v>
      </c>
      <c r="AA60" s="32"/>
      <c r="AB60" s="585"/>
      <c r="AC60" s="162"/>
      <c r="AD60" s="301"/>
      <c r="AE60" s="31" t="s">
        <v>27</v>
      </c>
      <c r="AF60" s="32"/>
    </row>
    <row r="61" spans="1:32" ht="12" x14ac:dyDescent="0.25">
      <c r="A61" s="641"/>
      <c r="B61" s="639"/>
      <c r="C61" s="227"/>
      <c r="D61" s="162"/>
      <c r="E61" s="163"/>
      <c r="F61" s="33" t="s">
        <v>28</v>
      </c>
      <c r="G61" s="34">
        <v>0</v>
      </c>
      <c r="H61" s="554"/>
      <c r="I61" s="556"/>
      <c r="J61" s="634"/>
      <c r="K61" s="33" t="s">
        <v>28</v>
      </c>
      <c r="L61" s="34">
        <v>0</v>
      </c>
      <c r="M61" s="584"/>
      <c r="N61" s="162"/>
      <c r="O61" s="163"/>
      <c r="P61" s="33" t="s">
        <v>28</v>
      </c>
      <c r="Q61" s="34">
        <v>1</v>
      </c>
      <c r="R61" s="576"/>
      <c r="S61" s="162"/>
      <c r="T61" s="223"/>
      <c r="U61" s="33" t="s">
        <v>28</v>
      </c>
      <c r="V61" s="34"/>
      <c r="W61" s="554"/>
      <c r="X61" s="556"/>
      <c r="Y61" s="558"/>
      <c r="Z61" s="33" t="s">
        <v>28</v>
      </c>
      <c r="AA61" s="34"/>
      <c r="AB61" s="584"/>
      <c r="AC61" s="162"/>
      <c r="AD61" s="302"/>
      <c r="AE61" s="33" t="s">
        <v>28</v>
      </c>
      <c r="AF61" s="34"/>
    </row>
    <row r="62" spans="1:32" ht="12" x14ac:dyDescent="0.25">
      <c r="A62" s="632" t="s">
        <v>68</v>
      </c>
      <c r="B62" s="642" t="s">
        <v>69</v>
      </c>
      <c r="C62" s="637">
        <v>45337</v>
      </c>
      <c r="D62" s="172">
        <v>9</v>
      </c>
      <c r="E62" s="173">
        <v>9</v>
      </c>
      <c r="F62" s="35" t="s">
        <v>27</v>
      </c>
      <c r="G62" s="36">
        <v>5</v>
      </c>
      <c r="H62" s="575">
        <v>45376</v>
      </c>
      <c r="I62" s="164">
        <v>12</v>
      </c>
      <c r="J62" s="222">
        <v>12</v>
      </c>
      <c r="K62" s="35" t="s">
        <v>27</v>
      </c>
      <c r="L62" s="36">
        <v>6</v>
      </c>
      <c r="M62" s="585">
        <v>45405</v>
      </c>
      <c r="N62" s="164">
        <v>6</v>
      </c>
      <c r="O62" s="222">
        <v>6</v>
      </c>
      <c r="P62" s="35" t="s">
        <v>27</v>
      </c>
      <c r="Q62" s="36">
        <v>3</v>
      </c>
      <c r="R62" s="563">
        <v>45427</v>
      </c>
      <c r="S62" s="172">
        <v>5</v>
      </c>
      <c r="T62" s="173">
        <v>5</v>
      </c>
      <c r="U62" s="35" t="s">
        <v>27</v>
      </c>
      <c r="V62" s="36">
        <v>4</v>
      </c>
      <c r="W62" s="553"/>
      <c r="X62" s="551"/>
      <c r="Y62" s="557"/>
      <c r="Z62" s="35" t="s">
        <v>27</v>
      </c>
      <c r="AA62" s="36"/>
      <c r="AB62" s="565"/>
      <c r="AC62" s="172"/>
      <c r="AD62" s="303"/>
      <c r="AE62" s="35" t="s">
        <v>27</v>
      </c>
      <c r="AF62" s="36"/>
    </row>
    <row r="63" spans="1:32" ht="12" x14ac:dyDescent="0.25">
      <c r="A63" s="633"/>
      <c r="B63" s="643"/>
      <c r="C63" s="160"/>
      <c r="D63" s="154"/>
      <c r="E63" s="174"/>
      <c r="F63" s="40" t="s">
        <v>28</v>
      </c>
      <c r="G63" s="43">
        <v>4</v>
      </c>
      <c r="H63" s="576"/>
      <c r="I63" s="165"/>
      <c r="J63" s="223"/>
      <c r="K63" s="40" t="s">
        <v>28</v>
      </c>
      <c r="L63" s="43">
        <v>6</v>
      </c>
      <c r="M63" s="584"/>
      <c r="N63" s="165"/>
      <c r="O63" s="223"/>
      <c r="P63" s="40" t="s">
        <v>28</v>
      </c>
      <c r="Q63" s="43">
        <v>3</v>
      </c>
      <c r="R63" s="564"/>
      <c r="S63" s="154"/>
      <c r="T63" s="174"/>
      <c r="U63" s="40" t="s">
        <v>28</v>
      </c>
      <c r="V63" s="43">
        <v>1</v>
      </c>
      <c r="W63" s="554"/>
      <c r="X63" s="552"/>
      <c r="Y63" s="558"/>
      <c r="Z63" s="40" t="s">
        <v>28</v>
      </c>
      <c r="AA63" s="43"/>
      <c r="AB63" s="566"/>
      <c r="AC63" s="154"/>
      <c r="AD63" s="304"/>
      <c r="AE63" s="40" t="s">
        <v>28</v>
      </c>
      <c r="AF63" s="43"/>
    </row>
    <row r="64" spans="1:32" ht="12" x14ac:dyDescent="0.25">
      <c r="A64" s="484" t="s">
        <v>70</v>
      </c>
      <c r="B64" s="639" t="s">
        <v>71</v>
      </c>
      <c r="C64" s="151">
        <v>45329</v>
      </c>
      <c r="D64" s="153">
        <v>1</v>
      </c>
      <c r="E64" s="157">
        <v>0</v>
      </c>
      <c r="F64" s="31" t="s">
        <v>27</v>
      </c>
      <c r="G64" s="32">
        <v>0</v>
      </c>
      <c r="H64" s="570">
        <v>45358</v>
      </c>
      <c r="I64" s="153">
        <v>0</v>
      </c>
      <c r="J64" s="157">
        <v>0</v>
      </c>
      <c r="K64" s="31" t="s">
        <v>27</v>
      </c>
      <c r="L64" s="32">
        <v>0</v>
      </c>
      <c r="M64" s="583">
        <v>45387</v>
      </c>
      <c r="N64" s="614">
        <v>0</v>
      </c>
      <c r="O64" s="580">
        <v>0</v>
      </c>
      <c r="P64" s="31" t="s">
        <v>27</v>
      </c>
      <c r="Q64" s="32">
        <v>0</v>
      </c>
      <c r="R64" s="570">
        <v>45421</v>
      </c>
      <c r="S64" s="153">
        <v>1</v>
      </c>
      <c r="T64" s="173">
        <v>1</v>
      </c>
      <c r="U64" s="31" t="s">
        <v>27</v>
      </c>
      <c r="V64" s="32">
        <v>1</v>
      </c>
      <c r="W64" s="553">
        <v>45447</v>
      </c>
      <c r="X64" s="556">
        <v>1</v>
      </c>
      <c r="Y64" s="562"/>
      <c r="Z64" s="31" t="s">
        <v>27</v>
      </c>
      <c r="AA64" s="32"/>
      <c r="AB64" s="570"/>
      <c r="AC64" s="153"/>
      <c r="AD64" s="184"/>
      <c r="AE64" s="31" t="s">
        <v>27</v>
      </c>
      <c r="AF64" s="32"/>
    </row>
    <row r="65" spans="1:32" ht="12" x14ac:dyDescent="0.25">
      <c r="A65" s="484"/>
      <c r="B65" s="639"/>
      <c r="C65" s="161"/>
      <c r="D65" s="153"/>
      <c r="E65" s="157"/>
      <c r="F65" s="33" t="s">
        <v>28</v>
      </c>
      <c r="G65" s="34">
        <v>0</v>
      </c>
      <c r="H65" s="566"/>
      <c r="I65" s="153"/>
      <c r="J65" s="157"/>
      <c r="K65" s="33" t="s">
        <v>28</v>
      </c>
      <c r="L65" s="34">
        <v>0</v>
      </c>
      <c r="M65" s="582"/>
      <c r="N65" s="614"/>
      <c r="O65" s="580"/>
      <c r="P65" s="33" t="s">
        <v>28</v>
      </c>
      <c r="Q65" s="34">
        <v>0</v>
      </c>
      <c r="R65" s="566"/>
      <c r="S65" s="153"/>
      <c r="T65" s="174"/>
      <c r="U65" s="33" t="s">
        <v>28</v>
      </c>
      <c r="V65" s="34">
        <v>0</v>
      </c>
      <c r="W65" s="554"/>
      <c r="X65" s="556"/>
      <c r="Y65" s="562"/>
      <c r="Z65" s="33" t="s">
        <v>28</v>
      </c>
      <c r="AA65" s="34"/>
      <c r="AB65" s="566"/>
      <c r="AC65" s="153"/>
      <c r="AD65" s="184"/>
      <c r="AE65" s="33" t="s">
        <v>28</v>
      </c>
      <c r="AF65" s="34"/>
    </row>
    <row r="66" spans="1:32" ht="12" x14ac:dyDescent="0.25">
      <c r="A66" s="632" t="s">
        <v>72</v>
      </c>
      <c r="B66" s="642" t="s">
        <v>73</v>
      </c>
      <c r="C66" s="224">
        <v>45373</v>
      </c>
      <c r="D66" s="164">
        <v>6</v>
      </c>
      <c r="E66" s="222">
        <v>5</v>
      </c>
      <c r="F66" s="35" t="s">
        <v>27</v>
      </c>
      <c r="G66" s="36">
        <v>2</v>
      </c>
      <c r="H66" s="575">
        <v>45385</v>
      </c>
      <c r="I66" s="164">
        <v>7</v>
      </c>
      <c r="J66" s="222">
        <v>4</v>
      </c>
      <c r="K66" s="35" t="s">
        <v>27</v>
      </c>
      <c r="L66" s="36">
        <v>0</v>
      </c>
      <c r="M66" s="575">
        <v>45441</v>
      </c>
      <c r="N66" s="164">
        <v>7</v>
      </c>
      <c r="O66" s="222">
        <v>7</v>
      </c>
      <c r="P66" s="35" t="s">
        <v>27</v>
      </c>
      <c r="Q66" s="36">
        <v>5</v>
      </c>
      <c r="R66" s="575">
        <v>45447</v>
      </c>
      <c r="S66" s="164">
        <v>7</v>
      </c>
      <c r="T66" s="222">
        <v>7</v>
      </c>
      <c r="U66" s="35" t="s">
        <v>27</v>
      </c>
      <c r="V66" s="36">
        <v>3</v>
      </c>
      <c r="W66" s="553"/>
      <c r="X66" s="551"/>
      <c r="Y66" s="557"/>
      <c r="Z66" s="35" t="s">
        <v>27</v>
      </c>
      <c r="AA66" s="36"/>
      <c r="AB66" s="575"/>
      <c r="AC66" s="164"/>
      <c r="AD66" s="301"/>
      <c r="AE66" s="35" t="s">
        <v>27</v>
      </c>
      <c r="AF66" s="36"/>
    </row>
    <row r="67" spans="1:32" ht="12" x14ac:dyDescent="0.25">
      <c r="A67" s="633"/>
      <c r="B67" s="643"/>
      <c r="C67" s="225"/>
      <c r="D67" s="165"/>
      <c r="E67" s="223"/>
      <c r="F67" s="40" t="s">
        <v>28</v>
      </c>
      <c r="G67" s="41">
        <v>3</v>
      </c>
      <c r="H67" s="576"/>
      <c r="I67" s="165"/>
      <c r="J67" s="223"/>
      <c r="K67" s="40" t="s">
        <v>28</v>
      </c>
      <c r="L67" s="41">
        <v>4</v>
      </c>
      <c r="M67" s="584"/>
      <c r="N67" s="165"/>
      <c r="O67" s="223"/>
      <c r="P67" s="40" t="s">
        <v>28</v>
      </c>
      <c r="Q67" s="41">
        <v>2</v>
      </c>
      <c r="R67" s="576"/>
      <c r="S67" s="165"/>
      <c r="T67" s="223"/>
      <c r="U67" s="40" t="s">
        <v>28</v>
      </c>
      <c r="V67" s="41">
        <v>4</v>
      </c>
      <c r="W67" s="554"/>
      <c r="X67" s="552"/>
      <c r="Y67" s="558"/>
      <c r="Z67" s="40" t="s">
        <v>28</v>
      </c>
      <c r="AA67" s="41"/>
      <c r="AB67" s="576"/>
      <c r="AC67" s="165"/>
      <c r="AD67" s="302"/>
      <c r="AE67" s="40" t="s">
        <v>28</v>
      </c>
      <c r="AF67" s="41"/>
    </row>
    <row r="68" spans="1:32" ht="12" x14ac:dyDescent="0.25">
      <c r="A68" s="641" t="s">
        <v>74</v>
      </c>
      <c r="B68" s="639" t="s">
        <v>75</v>
      </c>
      <c r="C68" s="637">
        <v>45337</v>
      </c>
      <c r="D68" s="153">
        <v>3</v>
      </c>
      <c r="E68" s="157">
        <v>2</v>
      </c>
      <c r="F68" s="31" t="s">
        <v>27</v>
      </c>
      <c r="G68" s="32">
        <v>2</v>
      </c>
      <c r="H68" s="583">
        <v>45366</v>
      </c>
      <c r="I68" s="614">
        <v>14</v>
      </c>
      <c r="J68" s="580">
        <v>11</v>
      </c>
      <c r="K68" s="31" t="s">
        <v>27</v>
      </c>
      <c r="L68" s="32">
        <v>8</v>
      </c>
      <c r="M68" s="583">
        <v>45397</v>
      </c>
      <c r="N68" s="577">
        <v>15</v>
      </c>
      <c r="O68" s="580">
        <v>15</v>
      </c>
      <c r="P68" s="31" t="s">
        <v>27</v>
      </c>
      <c r="Q68" s="32">
        <v>13</v>
      </c>
      <c r="R68" s="571">
        <v>45427</v>
      </c>
      <c r="S68" s="153">
        <v>5</v>
      </c>
      <c r="T68" s="173">
        <v>5</v>
      </c>
      <c r="U68" s="31" t="s">
        <v>27</v>
      </c>
      <c r="V68" s="32">
        <v>4</v>
      </c>
      <c r="W68" s="567"/>
      <c r="X68" s="556"/>
      <c r="Y68" s="562"/>
      <c r="Z68" s="31" t="s">
        <v>27</v>
      </c>
      <c r="AA68" s="32"/>
      <c r="AB68" s="585"/>
      <c r="AC68" s="162"/>
      <c r="AD68" s="428"/>
      <c r="AE68" s="31" t="s">
        <v>27</v>
      </c>
      <c r="AF68" s="32"/>
    </row>
    <row r="69" spans="1:32" ht="12" x14ac:dyDescent="0.25">
      <c r="A69" s="641"/>
      <c r="B69" s="639"/>
      <c r="C69" s="160"/>
      <c r="D69" s="153"/>
      <c r="E69" s="157"/>
      <c r="F69" s="33" t="s">
        <v>28</v>
      </c>
      <c r="G69" s="34">
        <v>0</v>
      </c>
      <c r="H69" s="582"/>
      <c r="I69" s="614"/>
      <c r="J69" s="580"/>
      <c r="K69" s="33" t="s">
        <v>28</v>
      </c>
      <c r="L69" s="34">
        <v>3</v>
      </c>
      <c r="M69" s="582"/>
      <c r="N69" s="578"/>
      <c r="O69" s="580"/>
      <c r="P69" s="33" t="s">
        <v>28</v>
      </c>
      <c r="Q69" s="34">
        <v>2</v>
      </c>
      <c r="R69" s="564"/>
      <c r="S69" s="153"/>
      <c r="T69" s="174"/>
      <c r="U69" s="33" t="s">
        <v>28</v>
      </c>
      <c r="V69" s="34">
        <v>1</v>
      </c>
      <c r="W69" s="568"/>
      <c r="X69" s="556"/>
      <c r="Y69" s="562"/>
      <c r="Z69" s="33" t="s">
        <v>28</v>
      </c>
      <c r="AA69" s="34"/>
      <c r="AB69" s="584"/>
      <c r="AC69" s="162"/>
      <c r="AD69" s="428"/>
      <c r="AE69" s="33" t="s">
        <v>28</v>
      </c>
      <c r="AF69" s="34"/>
    </row>
    <row r="70" spans="1:32" ht="12" x14ac:dyDescent="0.25">
      <c r="A70" s="632" t="s">
        <v>76</v>
      </c>
      <c r="B70" s="642" t="s">
        <v>77</v>
      </c>
      <c r="C70" s="364">
        <v>45328</v>
      </c>
      <c r="D70" s="172">
        <v>0</v>
      </c>
      <c r="E70" s="173">
        <v>0</v>
      </c>
      <c r="F70" s="35" t="s">
        <v>27</v>
      </c>
      <c r="G70" s="36">
        <v>0</v>
      </c>
      <c r="H70" s="570">
        <v>45361</v>
      </c>
      <c r="I70" s="172">
        <v>0</v>
      </c>
      <c r="J70" s="173">
        <v>0</v>
      </c>
      <c r="K70" s="35" t="s">
        <v>27</v>
      </c>
      <c r="L70" s="36">
        <v>0</v>
      </c>
      <c r="M70" s="575">
        <v>45401</v>
      </c>
      <c r="N70" s="162">
        <v>0</v>
      </c>
      <c r="O70" s="222">
        <v>0</v>
      </c>
      <c r="P70" s="35" t="s">
        <v>27</v>
      </c>
      <c r="Q70" s="36">
        <v>0</v>
      </c>
      <c r="R70" s="565">
        <v>45425</v>
      </c>
      <c r="S70" s="172">
        <v>0</v>
      </c>
      <c r="T70" s="173">
        <v>0</v>
      </c>
      <c r="U70" s="35" t="s">
        <v>27</v>
      </c>
      <c r="V70" s="36">
        <v>0</v>
      </c>
      <c r="W70" s="569"/>
      <c r="X70" s="551"/>
      <c r="Y70" s="557"/>
      <c r="Z70" s="35" t="s">
        <v>27</v>
      </c>
      <c r="AA70" s="36"/>
      <c r="AB70" s="579"/>
      <c r="AC70" s="164"/>
      <c r="AD70" s="301"/>
      <c r="AE70" s="35" t="s">
        <v>27</v>
      </c>
      <c r="AF70" s="36"/>
    </row>
    <row r="71" spans="1:32" ht="12" x14ac:dyDescent="0.25">
      <c r="A71" s="633"/>
      <c r="B71" s="643"/>
      <c r="C71" s="161"/>
      <c r="D71" s="154"/>
      <c r="E71" s="174"/>
      <c r="F71" s="40" t="s">
        <v>28</v>
      </c>
      <c r="G71" s="41">
        <v>0</v>
      </c>
      <c r="H71" s="566"/>
      <c r="I71" s="154"/>
      <c r="J71" s="174"/>
      <c r="K71" s="40" t="s">
        <v>28</v>
      </c>
      <c r="L71" s="41">
        <v>0</v>
      </c>
      <c r="M71" s="576"/>
      <c r="N71" s="162"/>
      <c r="O71" s="223"/>
      <c r="P71" s="40" t="s">
        <v>28</v>
      </c>
      <c r="Q71" s="41">
        <v>0</v>
      </c>
      <c r="R71" s="566"/>
      <c r="S71" s="154"/>
      <c r="T71" s="174"/>
      <c r="U71" s="40" t="s">
        <v>28</v>
      </c>
      <c r="V71" s="41">
        <v>0</v>
      </c>
      <c r="W71" s="554"/>
      <c r="X71" s="552"/>
      <c r="Y71" s="558"/>
      <c r="Z71" s="40" t="s">
        <v>28</v>
      </c>
      <c r="AA71" s="41"/>
      <c r="AB71" s="576"/>
      <c r="AC71" s="165"/>
      <c r="AD71" s="302"/>
      <c r="AE71" s="40" t="s">
        <v>28</v>
      </c>
      <c r="AF71" s="41"/>
    </row>
    <row r="72" spans="1:32" ht="12" x14ac:dyDescent="0.25">
      <c r="A72" s="641" t="s">
        <v>78</v>
      </c>
      <c r="B72" s="639" t="s">
        <v>79</v>
      </c>
      <c r="C72" s="637">
        <v>45335</v>
      </c>
      <c r="D72" s="153">
        <v>2</v>
      </c>
      <c r="E72" s="157">
        <v>2</v>
      </c>
      <c r="F72" s="31" t="s">
        <v>27</v>
      </c>
      <c r="G72" s="32">
        <v>1</v>
      </c>
      <c r="H72" s="571">
        <v>45366</v>
      </c>
      <c r="I72" s="153">
        <v>1</v>
      </c>
      <c r="J72" s="157">
        <v>1</v>
      </c>
      <c r="K72" s="31" t="s">
        <v>27</v>
      </c>
      <c r="L72" s="32">
        <v>0</v>
      </c>
      <c r="M72" s="572">
        <v>45394</v>
      </c>
      <c r="N72" s="577">
        <v>0</v>
      </c>
      <c r="O72" s="580">
        <v>0</v>
      </c>
      <c r="P72" s="31" t="s">
        <v>27</v>
      </c>
      <c r="Q72" s="32">
        <v>0</v>
      </c>
      <c r="R72" s="575">
        <v>45443</v>
      </c>
      <c r="S72" s="162">
        <v>1</v>
      </c>
      <c r="T72" s="163">
        <v>1</v>
      </c>
      <c r="U72" s="31" t="s">
        <v>27</v>
      </c>
      <c r="V72" s="32">
        <v>1</v>
      </c>
      <c r="W72" s="553">
        <v>45441</v>
      </c>
      <c r="X72" s="556">
        <v>1</v>
      </c>
      <c r="Y72" s="562"/>
      <c r="Z72" s="31" t="s">
        <v>27</v>
      </c>
      <c r="AA72" s="32"/>
      <c r="AB72" s="570"/>
      <c r="AC72" s="153"/>
      <c r="AD72" s="184"/>
      <c r="AE72" s="31" t="s">
        <v>27</v>
      </c>
      <c r="AF72" s="32"/>
    </row>
    <row r="73" spans="1:32" ht="12" x14ac:dyDescent="0.25">
      <c r="A73" s="641"/>
      <c r="B73" s="639"/>
      <c r="C73" s="160"/>
      <c r="D73" s="153"/>
      <c r="E73" s="157"/>
      <c r="F73" s="33" t="s">
        <v>28</v>
      </c>
      <c r="G73" s="34">
        <v>1</v>
      </c>
      <c r="H73" s="564"/>
      <c r="I73" s="153"/>
      <c r="J73" s="157"/>
      <c r="K73" s="33" t="s">
        <v>28</v>
      </c>
      <c r="L73" s="34">
        <v>1</v>
      </c>
      <c r="M73" s="573"/>
      <c r="N73" s="578"/>
      <c r="O73" s="580"/>
      <c r="P73" s="33" t="s">
        <v>28</v>
      </c>
      <c r="Q73" s="34">
        <v>0</v>
      </c>
      <c r="R73" s="576"/>
      <c r="S73" s="162"/>
      <c r="T73" s="163"/>
      <c r="U73" s="33" t="s">
        <v>28</v>
      </c>
      <c r="V73" s="34">
        <v>0</v>
      </c>
      <c r="W73" s="554"/>
      <c r="X73" s="556"/>
      <c r="Y73" s="562"/>
      <c r="Z73" s="33" t="s">
        <v>28</v>
      </c>
      <c r="AA73" s="34"/>
      <c r="AB73" s="566"/>
      <c r="AC73" s="153"/>
      <c r="AD73" s="184"/>
      <c r="AE73" s="33" t="s">
        <v>28</v>
      </c>
      <c r="AF73" s="34"/>
    </row>
    <row r="74" spans="1:32" ht="12" x14ac:dyDescent="0.25">
      <c r="A74" s="632" t="s">
        <v>80</v>
      </c>
      <c r="B74" s="642" t="s">
        <v>81</v>
      </c>
      <c r="C74" s="340">
        <v>45350</v>
      </c>
      <c r="D74" s="164">
        <v>0</v>
      </c>
      <c r="E74" s="222">
        <v>0</v>
      </c>
      <c r="F74" s="35" t="s">
        <v>27</v>
      </c>
      <c r="G74" s="36">
        <v>0</v>
      </c>
      <c r="H74" s="579">
        <v>45399</v>
      </c>
      <c r="I74" s="164">
        <v>0</v>
      </c>
      <c r="J74" s="222">
        <v>0</v>
      </c>
      <c r="K74" s="35" t="s">
        <v>27</v>
      </c>
      <c r="L74" s="36">
        <v>0</v>
      </c>
      <c r="M74" s="572">
        <v>45384</v>
      </c>
      <c r="N74" s="577">
        <v>0</v>
      </c>
      <c r="O74" s="549">
        <v>0</v>
      </c>
      <c r="P74" s="35" t="s">
        <v>27</v>
      </c>
      <c r="Q74" s="36">
        <v>0</v>
      </c>
      <c r="R74" s="570">
        <v>45418</v>
      </c>
      <c r="S74" s="172">
        <v>0</v>
      </c>
      <c r="T74" s="173">
        <v>0</v>
      </c>
      <c r="U74" s="35" t="s">
        <v>27</v>
      </c>
      <c r="V74" s="36">
        <v>0</v>
      </c>
      <c r="W74" s="553">
        <v>45446</v>
      </c>
      <c r="X74" s="551">
        <v>1</v>
      </c>
      <c r="Y74" s="557"/>
      <c r="Z74" s="35" t="s">
        <v>27</v>
      </c>
      <c r="AA74" s="36"/>
      <c r="AB74" s="570"/>
      <c r="AC74" s="172"/>
      <c r="AD74" s="303"/>
      <c r="AE74" s="35" t="s">
        <v>27</v>
      </c>
      <c r="AF74" s="36"/>
    </row>
    <row r="75" spans="1:32" ht="12" x14ac:dyDescent="0.25">
      <c r="A75" s="633"/>
      <c r="B75" s="643"/>
      <c r="C75" s="225"/>
      <c r="D75" s="165"/>
      <c r="E75" s="223"/>
      <c r="F75" s="40" t="s">
        <v>28</v>
      </c>
      <c r="G75" s="41">
        <v>0</v>
      </c>
      <c r="H75" s="576"/>
      <c r="I75" s="165"/>
      <c r="J75" s="223"/>
      <c r="K75" s="40" t="s">
        <v>28</v>
      </c>
      <c r="L75" s="41">
        <v>0</v>
      </c>
      <c r="M75" s="573"/>
      <c r="N75" s="578"/>
      <c r="O75" s="550"/>
      <c r="P75" s="40" t="s">
        <v>28</v>
      </c>
      <c r="Q75" s="41">
        <v>0</v>
      </c>
      <c r="R75" s="566"/>
      <c r="S75" s="154"/>
      <c r="T75" s="174"/>
      <c r="U75" s="40" t="s">
        <v>28</v>
      </c>
      <c r="V75" s="41">
        <v>0</v>
      </c>
      <c r="W75" s="554"/>
      <c r="X75" s="552"/>
      <c r="Y75" s="558"/>
      <c r="Z75" s="40" t="s">
        <v>28</v>
      </c>
      <c r="AA75" s="41"/>
      <c r="AB75" s="566"/>
      <c r="AC75" s="154"/>
      <c r="AD75" s="304"/>
      <c r="AE75" s="40" t="s">
        <v>28</v>
      </c>
      <c r="AF75" s="41"/>
    </row>
    <row r="76" spans="1:32" ht="12" x14ac:dyDescent="0.25">
      <c r="A76" s="484" t="s">
        <v>82</v>
      </c>
      <c r="B76" s="639" t="s">
        <v>83</v>
      </c>
      <c r="C76" s="151">
        <v>45337</v>
      </c>
      <c r="D76" s="153">
        <v>7</v>
      </c>
      <c r="E76" s="157">
        <v>5</v>
      </c>
      <c r="F76" s="31" t="s">
        <v>27</v>
      </c>
      <c r="G76" s="32">
        <v>2</v>
      </c>
      <c r="H76" s="575">
        <v>45369</v>
      </c>
      <c r="I76" s="162">
        <v>5</v>
      </c>
      <c r="J76" s="163">
        <v>4</v>
      </c>
      <c r="K76" s="31" t="s">
        <v>27</v>
      </c>
      <c r="L76" s="32">
        <v>2</v>
      </c>
      <c r="M76" s="583">
        <v>45396</v>
      </c>
      <c r="N76" s="614">
        <v>6</v>
      </c>
      <c r="O76" s="580">
        <v>5</v>
      </c>
      <c r="P76" s="31" t="s">
        <v>27</v>
      </c>
      <c r="Q76" s="32">
        <v>1</v>
      </c>
      <c r="R76" s="570">
        <v>45427</v>
      </c>
      <c r="S76" s="153">
        <v>6</v>
      </c>
      <c r="T76" s="157">
        <v>5</v>
      </c>
      <c r="U76" s="31" t="s">
        <v>27</v>
      </c>
      <c r="V76" s="32">
        <v>3</v>
      </c>
      <c r="W76" s="553"/>
      <c r="X76" s="556"/>
      <c r="Y76" s="562"/>
      <c r="Z76" s="31" t="s">
        <v>27</v>
      </c>
      <c r="AA76" s="32"/>
      <c r="AB76" s="571"/>
      <c r="AC76" s="153"/>
      <c r="AD76" s="184"/>
      <c r="AE76" s="31" t="s">
        <v>27</v>
      </c>
      <c r="AF76" s="32"/>
    </row>
    <row r="77" spans="1:32" ht="12" x14ac:dyDescent="0.25">
      <c r="A77" s="484"/>
      <c r="B77" s="639"/>
      <c r="C77" s="161"/>
      <c r="D77" s="153"/>
      <c r="E77" s="157"/>
      <c r="F77" s="33" t="s">
        <v>28</v>
      </c>
      <c r="G77" s="34">
        <v>3</v>
      </c>
      <c r="H77" s="576"/>
      <c r="I77" s="162"/>
      <c r="J77" s="163"/>
      <c r="K77" s="33" t="s">
        <v>28</v>
      </c>
      <c r="L77" s="34">
        <v>2</v>
      </c>
      <c r="M77" s="582"/>
      <c r="N77" s="614"/>
      <c r="O77" s="580"/>
      <c r="P77" s="33" t="s">
        <v>28</v>
      </c>
      <c r="Q77" s="34">
        <v>4</v>
      </c>
      <c r="R77" s="566"/>
      <c r="S77" s="153"/>
      <c r="T77" s="157"/>
      <c r="U77" s="33" t="s">
        <v>28</v>
      </c>
      <c r="V77" s="34">
        <v>2</v>
      </c>
      <c r="W77" s="554"/>
      <c r="X77" s="556"/>
      <c r="Y77" s="562"/>
      <c r="Z77" s="33" t="s">
        <v>28</v>
      </c>
      <c r="AA77" s="34"/>
      <c r="AB77" s="564"/>
      <c r="AC77" s="153"/>
      <c r="AD77" s="184"/>
      <c r="AE77" s="33" t="s">
        <v>28</v>
      </c>
      <c r="AF77" s="34"/>
    </row>
    <row r="78" spans="1:32" ht="12" x14ac:dyDescent="0.25">
      <c r="A78" s="462" t="s">
        <v>84</v>
      </c>
      <c r="B78" s="654" t="s">
        <v>85</v>
      </c>
      <c r="C78" s="266">
        <v>45327</v>
      </c>
      <c r="D78" s="268">
        <v>0</v>
      </c>
      <c r="E78" s="183">
        <v>0</v>
      </c>
      <c r="F78" s="35" t="s">
        <v>27</v>
      </c>
      <c r="G78" s="36">
        <v>0</v>
      </c>
      <c r="H78" s="659">
        <v>45364</v>
      </c>
      <c r="I78" s="268">
        <v>0</v>
      </c>
      <c r="J78" s="183">
        <v>0</v>
      </c>
      <c r="K78" s="35" t="s">
        <v>27</v>
      </c>
      <c r="L78" s="36">
        <v>0</v>
      </c>
      <c r="M78" s="555">
        <v>45386</v>
      </c>
      <c r="N78" s="268">
        <v>2</v>
      </c>
      <c r="O78" s="183">
        <v>2</v>
      </c>
      <c r="P78" s="35" t="s">
        <v>27</v>
      </c>
      <c r="Q78" s="36">
        <v>2</v>
      </c>
      <c r="R78" s="563">
        <v>45418</v>
      </c>
      <c r="S78" s="172">
        <v>0</v>
      </c>
      <c r="T78" s="173">
        <v>0</v>
      </c>
      <c r="U78" s="35" t="s">
        <v>27</v>
      </c>
      <c r="V78" s="36">
        <v>0</v>
      </c>
      <c r="W78" s="555">
        <v>45453</v>
      </c>
      <c r="X78" s="268">
        <v>0</v>
      </c>
      <c r="Y78" s="307">
        <v>0</v>
      </c>
      <c r="Z78" s="35" t="s">
        <v>27</v>
      </c>
      <c r="AA78" s="36">
        <v>0</v>
      </c>
      <c r="AB78" s="305"/>
      <c r="AC78" s="268"/>
      <c r="AD78" s="300"/>
      <c r="AE78" s="35" t="s">
        <v>27</v>
      </c>
      <c r="AF78" s="36"/>
    </row>
    <row r="79" spans="1:32" ht="12" x14ac:dyDescent="0.25">
      <c r="A79" s="463"/>
      <c r="B79" s="655"/>
      <c r="C79" s="267"/>
      <c r="D79" s="259"/>
      <c r="E79" s="171"/>
      <c r="F79" s="40" t="s">
        <v>28</v>
      </c>
      <c r="G79" s="41">
        <v>0</v>
      </c>
      <c r="H79" s="186"/>
      <c r="I79" s="259"/>
      <c r="J79" s="171"/>
      <c r="K79" s="40" t="s">
        <v>28</v>
      </c>
      <c r="L79" s="41">
        <v>0</v>
      </c>
      <c r="M79" s="306"/>
      <c r="N79" s="259"/>
      <c r="O79" s="171"/>
      <c r="P79" s="40" t="s">
        <v>28</v>
      </c>
      <c r="Q79" s="41">
        <v>0</v>
      </c>
      <c r="R79" s="564"/>
      <c r="S79" s="154"/>
      <c r="T79" s="174"/>
      <c r="U79" s="40" t="s">
        <v>28</v>
      </c>
      <c r="V79" s="41">
        <v>0</v>
      </c>
      <c r="W79" s="306"/>
      <c r="X79" s="259"/>
      <c r="Y79" s="308"/>
      <c r="Z79" s="40" t="s">
        <v>28</v>
      </c>
      <c r="AA79" s="41">
        <v>0</v>
      </c>
      <c r="AB79" s="306"/>
      <c r="AC79" s="259"/>
      <c r="AD79" s="255"/>
      <c r="AE79" s="40" t="s">
        <v>28</v>
      </c>
      <c r="AF79" s="41"/>
    </row>
    <row r="80" spans="1:32" ht="12" x14ac:dyDescent="0.25">
      <c r="A80" s="483" t="s">
        <v>86</v>
      </c>
      <c r="B80" s="469" t="s">
        <v>87</v>
      </c>
      <c r="C80" s="266" t="s">
        <v>88</v>
      </c>
      <c r="D80" s="258">
        <v>0</v>
      </c>
      <c r="E80" s="170">
        <v>0</v>
      </c>
      <c r="F80" s="31" t="s">
        <v>27</v>
      </c>
      <c r="G80" s="32">
        <v>0</v>
      </c>
      <c r="H80" s="555" t="s">
        <v>88</v>
      </c>
      <c r="I80" s="258">
        <v>0</v>
      </c>
      <c r="J80" s="170">
        <v>0</v>
      </c>
      <c r="K80" s="31" t="s">
        <v>27</v>
      </c>
      <c r="L80" s="32">
        <v>0</v>
      </c>
      <c r="M80" s="544" t="s">
        <v>88</v>
      </c>
      <c r="N80" s="258">
        <v>0</v>
      </c>
      <c r="O80" s="170">
        <v>0</v>
      </c>
      <c r="P80" s="31" t="s">
        <v>27</v>
      </c>
      <c r="Q80" s="32">
        <v>0</v>
      </c>
      <c r="R80" s="305" t="s">
        <v>88</v>
      </c>
      <c r="S80" s="258">
        <v>0</v>
      </c>
      <c r="T80" s="170">
        <v>0</v>
      </c>
      <c r="U80" s="31" t="s">
        <v>27</v>
      </c>
      <c r="V80" s="32">
        <v>0</v>
      </c>
      <c r="W80" s="305" t="s">
        <v>88</v>
      </c>
      <c r="X80" s="258">
        <v>0</v>
      </c>
      <c r="Y80" s="561">
        <v>0</v>
      </c>
      <c r="Z80" s="31" t="s">
        <v>27</v>
      </c>
      <c r="AA80" s="32">
        <v>0</v>
      </c>
      <c r="AB80" s="305"/>
      <c r="AC80" s="258"/>
      <c r="AD80" s="254"/>
      <c r="AE80" s="31" t="s">
        <v>27</v>
      </c>
      <c r="AF80" s="32"/>
    </row>
    <row r="81" spans="1:32" ht="12" x14ac:dyDescent="0.25">
      <c r="A81" s="463"/>
      <c r="B81" s="470"/>
      <c r="C81" s="267"/>
      <c r="D81" s="259"/>
      <c r="E81" s="171"/>
      <c r="F81" s="40" t="s">
        <v>28</v>
      </c>
      <c r="G81" s="41">
        <v>0</v>
      </c>
      <c r="H81" s="306"/>
      <c r="I81" s="259"/>
      <c r="J81" s="171"/>
      <c r="K81" s="40" t="s">
        <v>28</v>
      </c>
      <c r="L81" s="41">
        <v>0</v>
      </c>
      <c r="M81" s="545"/>
      <c r="N81" s="259"/>
      <c r="O81" s="171"/>
      <c r="P81" s="40" t="s">
        <v>28</v>
      </c>
      <c r="Q81" s="41">
        <v>0</v>
      </c>
      <c r="R81" s="306"/>
      <c r="S81" s="259"/>
      <c r="T81" s="171"/>
      <c r="U81" s="40" t="s">
        <v>28</v>
      </c>
      <c r="V81" s="41">
        <v>0</v>
      </c>
      <c r="W81" s="306"/>
      <c r="X81" s="259"/>
      <c r="Y81" s="308"/>
      <c r="Z81" s="40" t="s">
        <v>28</v>
      </c>
      <c r="AA81" s="41">
        <v>0</v>
      </c>
      <c r="AB81" s="306"/>
      <c r="AC81" s="259"/>
      <c r="AD81" s="255"/>
      <c r="AE81" s="40" t="s">
        <v>28</v>
      </c>
      <c r="AF81" s="41"/>
    </row>
    <row r="82" spans="1:32" ht="12" x14ac:dyDescent="0.25">
      <c r="A82" s="483" t="s">
        <v>89</v>
      </c>
      <c r="B82" s="469" t="s">
        <v>90</v>
      </c>
      <c r="C82" s="224">
        <v>45342</v>
      </c>
      <c r="D82" s="162">
        <v>3</v>
      </c>
      <c r="E82" s="163">
        <v>3</v>
      </c>
      <c r="F82" s="31" t="s">
        <v>27</v>
      </c>
      <c r="G82" s="32">
        <v>2</v>
      </c>
      <c r="H82" s="555">
        <v>45357</v>
      </c>
      <c r="I82" s="258">
        <v>2</v>
      </c>
      <c r="J82" s="170">
        <v>2</v>
      </c>
      <c r="K82" s="31" t="s">
        <v>27</v>
      </c>
      <c r="L82" s="32">
        <v>1</v>
      </c>
      <c r="M82" s="555">
        <v>45391</v>
      </c>
      <c r="N82" s="258">
        <v>0</v>
      </c>
      <c r="O82" s="170">
        <v>0</v>
      </c>
      <c r="P82" s="31" t="s">
        <v>27</v>
      </c>
      <c r="Q82" s="32">
        <v>0</v>
      </c>
      <c r="R82" s="305">
        <v>45419</v>
      </c>
      <c r="S82" s="258">
        <v>0</v>
      </c>
      <c r="T82" s="170">
        <v>0</v>
      </c>
      <c r="U82" s="31" t="s">
        <v>27</v>
      </c>
      <c r="V82" s="32">
        <v>0</v>
      </c>
      <c r="W82" s="305">
        <v>45450</v>
      </c>
      <c r="X82" s="258">
        <v>0</v>
      </c>
      <c r="Y82" s="561">
        <v>0</v>
      </c>
      <c r="Z82" s="31" t="s">
        <v>27</v>
      </c>
      <c r="AA82" s="32">
        <v>0</v>
      </c>
      <c r="AB82" s="305"/>
      <c r="AC82" s="258"/>
      <c r="AD82" s="254"/>
      <c r="AE82" s="31" t="s">
        <v>27</v>
      </c>
      <c r="AF82" s="32"/>
    </row>
    <row r="83" spans="1:32" ht="12" x14ac:dyDescent="0.25">
      <c r="A83" s="463"/>
      <c r="B83" s="470"/>
      <c r="C83" s="225"/>
      <c r="D83" s="165"/>
      <c r="E83" s="223"/>
      <c r="F83" s="40" t="s">
        <v>28</v>
      </c>
      <c r="G83" s="41">
        <v>1</v>
      </c>
      <c r="H83" s="306"/>
      <c r="I83" s="259"/>
      <c r="J83" s="171"/>
      <c r="K83" s="40" t="s">
        <v>28</v>
      </c>
      <c r="L83" s="41">
        <v>1</v>
      </c>
      <c r="M83" s="306"/>
      <c r="N83" s="259"/>
      <c r="O83" s="171"/>
      <c r="P83" s="40" t="s">
        <v>28</v>
      </c>
      <c r="Q83" s="41">
        <v>0</v>
      </c>
      <c r="R83" s="306"/>
      <c r="S83" s="259"/>
      <c r="T83" s="171"/>
      <c r="U83" s="40" t="s">
        <v>28</v>
      </c>
      <c r="V83" s="41">
        <v>0</v>
      </c>
      <c r="W83" s="306"/>
      <c r="X83" s="259"/>
      <c r="Y83" s="308"/>
      <c r="Z83" s="40" t="s">
        <v>28</v>
      </c>
      <c r="AA83" s="41">
        <v>0</v>
      </c>
      <c r="AB83" s="306"/>
      <c r="AC83" s="259"/>
      <c r="AD83" s="255"/>
      <c r="AE83" s="40" t="s">
        <v>28</v>
      </c>
      <c r="AF83" s="41"/>
    </row>
    <row r="84" spans="1:32" ht="12" x14ac:dyDescent="0.25">
      <c r="A84" s="483" t="s">
        <v>84</v>
      </c>
      <c r="B84" s="469" t="s">
        <v>91</v>
      </c>
      <c r="C84" s="266" t="s">
        <v>88</v>
      </c>
      <c r="D84" s="640">
        <v>0</v>
      </c>
      <c r="E84" s="170">
        <v>0</v>
      </c>
      <c r="F84" s="31" t="s">
        <v>27</v>
      </c>
      <c r="G84" s="32">
        <v>0</v>
      </c>
      <c r="H84" s="185" t="s">
        <v>88</v>
      </c>
      <c r="I84" s="258">
        <v>0</v>
      </c>
      <c r="J84" s="170">
        <v>0</v>
      </c>
      <c r="K84" s="31" t="s">
        <v>27</v>
      </c>
      <c r="L84" s="32">
        <v>0</v>
      </c>
      <c r="M84" s="662" t="s">
        <v>88</v>
      </c>
      <c r="N84" s="660">
        <v>0</v>
      </c>
      <c r="O84" s="170">
        <v>0</v>
      </c>
      <c r="P84" s="31" t="s">
        <v>27</v>
      </c>
      <c r="Q84" s="32">
        <v>0</v>
      </c>
      <c r="R84" s="305" t="s">
        <v>88</v>
      </c>
      <c r="S84" s="258">
        <v>0</v>
      </c>
      <c r="T84" s="170">
        <v>0</v>
      </c>
      <c r="U84" s="31" t="s">
        <v>27</v>
      </c>
      <c r="V84" s="32">
        <v>0</v>
      </c>
      <c r="W84" s="305" t="s">
        <v>88</v>
      </c>
      <c r="X84" s="256">
        <v>0</v>
      </c>
      <c r="Y84" s="559">
        <v>0</v>
      </c>
      <c r="Z84" s="31" t="s">
        <v>27</v>
      </c>
      <c r="AA84" s="32">
        <v>0</v>
      </c>
      <c r="AB84" s="555"/>
      <c r="AC84" s="258"/>
      <c r="AD84" s="254"/>
      <c r="AE84" s="31" t="s">
        <v>27</v>
      </c>
      <c r="AF84" s="32"/>
    </row>
    <row r="85" spans="1:32" ht="12" x14ac:dyDescent="0.25">
      <c r="A85" s="463"/>
      <c r="B85" s="470"/>
      <c r="C85" s="267"/>
      <c r="D85" s="270"/>
      <c r="E85" s="171"/>
      <c r="F85" s="40" t="s">
        <v>28</v>
      </c>
      <c r="G85" s="41">
        <v>0</v>
      </c>
      <c r="H85" s="186"/>
      <c r="I85" s="259"/>
      <c r="J85" s="171"/>
      <c r="K85" s="40" t="s">
        <v>28</v>
      </c>
      <c r="L85" s="41">
        <v>0</v>
      </c>
      <c r="M85" s="663"/>
      <c r="N85" s="661"/>
      <c r="O85" s="171"/>
      <c r="P85" s="40" t="s">
        <v>28</v>
      </c>
      <c r="Q85" s="41">
        <v>0</v>
      </c>
      <c r="R85" s="306"/>
      <c r="S85" s="259"/>
      <c r="T85" s="171"/>
      <c r="U85" s="40" t="s">
        <v>28</v>
      </c>
      <c r="V85" s="41">
        <v>0</v>
      </c>
      <c r="W85" s="186"/>
      <c r="X85" s="257"/>
      <c r="Y85" s="560"/>
      <c r="Z85" s="40" t="s">
        <v>28</v>
      </c>
      <c r="AA85" s="41">
        <v>0</v>
      </c>
      <c r="AB85" s="306"/>
      <c r="AC85" s="259"/>
      <c r="AD85" s="255"/>
      <c r="AE85" s="40" t="s">
        <v>28</v>
      </c>
      <c r="AF85" s="41"/>
    </row>
    <row r="86" spans="1:32" ht="12" x14ac:dyDescent="0.25">
      <c r="A86" s="462" t="s">
        <v>84</v>
      </c>
      <c r="B86" s="480" t="s">
        <v>92</v>
      </c>
      <c r="C86" s="387" t="s">
        <v>88</v>
      </c>
      <c r="D86" s="268">
        <v>0</v>
      </c>
      <c r="E86" s="183">
        <v>0</v>
      </c>
      <c r="F86" s="31" t="s">
        <v>27</v>
      </c>
      <c r="G86" s="32">
        <v>0</v>
      </c>
      <c r="H86" s="185" t="s">
        <v>88</v>
      </c>
      <c r="I86" s="268">
        <v>0</v>
      </c>
      <c r="J86" s="183">
        <v>0</v>
      </c>
      <c r="K86" s="31" t="s">
        <v>27</v>
      </c>
      <c r="L86" s="32">
        <v>0</v>
      </c>
      <c r="M86" s="185" t="s">
        <v>88</v>
      </c>
      <c r="N86" s="268">
        <v>0</v>
      </c>
      <c r="O86" s="183">
        <v>0</v>
      </c>
      <c r="P86" s="31" t="s">
        <v>27</v>
      </c>
      <c r="Q86" s="32">
        <v>0</v>
      </c>
      <c r="R86" s="185" t="s">
        <v>88</v>
      </c>
      <c r="S86" s="268">
        <v>0</v>
      </c>
      <c r="T86" s="183">
        <v>0</v>
      </c>
      <c r="U86" s="31" t="s">
        <v>27</v>
      </c>
      <c r="V86" s="32">
        <v>0</v>
      </c>
      <c r="W86" s="185" t="s">
        <v>88</v>
      </c>
      <c r="X86" s="268">
        <v>0</v>
      </c>
      <c r="Y86" s="307">
        <v>0</v>
      </c>
      <c r="Z86" s="31" t="s">
        <v>27</v>
      </c>
      <c r="AA86" s="32">
        <v>0</v>
      </c>
      <c r="AB86" s="185"/>
      <c r="AC86" s="268"/>
      <c r="AD86" s="300"/>
      <c r="AE86" s="31" t="s">
        <v>27</v>
      </c>
      <c r="AF86" s="32"/>
    </row>
    <row r="87" spans="1:32" ht="12" x14ac:dyDescent="0.25">
      <c r="A87" s="463"/>
      <c r="B87" s="481"/>
      <c r="C87" s="388"/>
      <c r="D87" s="259"/>
      <c r="E87" s="171"/>
      <c r="F87" s="40" t="s">
        <v>28</v>
      </c>
      <c r="G87" s="41">
        <v>0</v>
      </c>
      <c r="H87" s="186"/>
      <c r="I87" s="259"/>
      <c r="J87" s="171"/>
      <c r="K87" s="40" t="s">
        <v>28</v>
      </c>
      <c r="L87" s="41">
        <v>0</v>
      </c>
      <c r="M87" s="186"/>
      <c r="N87" s="259"/>
      <c r="O87" s="171"/>
      <c r="P87" s="40" t="s">
        <v>28</v>
      </c>
      <c r="Q87" s="41">
        <v>0</v>
      </c>
      <c r="R87" s="186"/>
      <c r="S87" s="259"/>
      <c r="T87" s="171"/>
      <c r="U87" s="40" t="s">
        <v>28</v>
      </c>
      <c r="V87" s="41">
        <v>0</v>
      </c>
      <c r="W87" s="186"/>
      <c r="X87" s="259"/>
      <c r="Y87" s="308"/>
      <c r="Z87" s="40" t="s">
        <v>28</v>
      </c>
      <c r="AA87" s="41">
        <v>0</v>
      </c>
      <c r="AB87" s="186"/>
      <c r="AC87" s="259"/>
      <c r="AD87" s="255"/>
      <c r="AE87" s="40" t="s">
        <v>28</v>
      </c>
      <c r="AF87" s="41"/>
    </row>
    <row r="88" spans="1:32" ht="12" x14ac:dyDescent="0.25">
      <c r="A88" s="462" t="s">
        <v>93</v>
      </c>
      <c r="B88" s="480" t="s">
        <v>94</v>
      </c>
      <c r="C88" s="387" t="s">
        <v>88</v>
      </c>
      <c r="D88" s="268">
        <v>0</v>
      </c>
      <c r="E88" s="183">
        <v>0</v>
      </c>
      <c r="F88" s="31" t="s">
        <v>27</v>
      </c>
      <c r="G88" s="32">
        <v>0</v>
      </c>
      <c r="H88" s="185" t="s">
        <v>88</v>
      </c>
      <c r="I88" s="268">
        <v>0</v>
      </c>
      <c r="J88" s="183">
        <v>0</v>
      </c>
      <c r="K88" s="31" t="s">
        <v>27</v>
      </c>
      <c r="L88" s="32">
        <v>0</v>
      </c>
      <c r="M88" s="185" t="s">
        <v>88</v>
      </c>
      <c r="N88" s="268">
        <v>0</v>
      </c>
      <c r="O88" s="183">
        <v>0</v>
      </c>
      <c r="P88" s="31" t="s">
        <v>27</v>
      </c>
      <c r="Q88" s="32">
        <v>0</v>
      </c>
      <c r="R88" s="185" t="s">
        <v>88</v>
      </c>
      <c r="S88" s="268">
        <v>0</v>
      </c>
      <c r="T88" s="183">
        <v>0</v>
      </c>
      <c r="U88" s="31" t="s">
        <v>27</v>
      </c>
      <c r="V88" s="32">
        <v>0</v>
      </c>
      <c r="W88" s="185" t="s">
        <v>88</v>
      </c>
      <c r="X88" s="268">
        <v>0</v>
      </c>
      <c r="Y88" s="307">
        <v>0</v>
      </c>
      <c r="Z88" s="31" t="s">
        <v>27</v>
      </c>
      <c r="AA88" s="32">
        <v>0</v>
      </c>
      <c r="AB88" s="185"/>
      <c r="AC88" s="268"/>
      <c r="AD88" s="300"/>
      <c r="AE88" s="31" t="s">
        <v>27</v>
      </c>
      <c r="AF88" s="32"/>
    </row>
    <row r="89" spans="1:32" ht="12" x14ac:dyDescent="0.25">
      <c r="A89" s="463"/>
      <c r="B89" s="481"/>
      <c r="C89" s="388"/>
      <c r="D89" s="259"/>
      <c r="E89" s="171"/>
      <c r="F89" s="40" t="s">
        <v>28</v>
      </c>
      <c r="G89" s="41">
        <v>0</v>
      </c>
      <c r="H89" s="186"/>
      <c r="I89" s="259"/>
      <c r="J89" s="171"/>
      <c r="K89" s="40" t="s">
        <v>28</v>
      </c>
      <c r="L89" s="41">
        <v>0</v>
      </c>
      <c r="M89" s="186"/>
      <c r="N89" s="259"/>
      <c r="O89" s="171"/>
      <c r="P89" s="40" t="s">
        <v>28</v>
      </c>
      <c r="Q89" s="41">
        <v>0</v>
      </c>
      <c r="R89" s="186"/>
      <c r="S89" s="259"/>
      <c r="T89" s="171"/>
      <c r="U89" s="40" t="s">
        <v>28</v>
      </c>
      <c r="V89" s="41">
        <v>0</v>
      </c>
      <c r="W89" s="186"/>
      <c r="X89" s="259"/>
      <c r="Y89" s="308"/>
      <c r="Z89" s="40" t="s">
        <v>28</v>
      </c>
      <c r="AA89" s="41">
        <v>0</v>
      </c>
      <c r="AB89" s="186"/>
      <c r="AC89" s="259"/>
      <c r="AD89" s="255"/>
      <c r="AE89" s="40" t="s">
        <v>28</v>
      </c>
      <c r="AF89" s="41"/>
    </row>
    <row r="90" spans="1:32" ht="12" x14ac:dyDescent="0.25">
      <c r="A90" s="462" t="s">
        <v>95</v>
      </c>
      <c r="B90" s="480" t="s">
        <v>96</v>
      </c>
      <c r="C90" s="387" t="s">
        <v>88</v>
      </c>
      <c r="D90" s="268">
        <v>0</v>
      </c>
      <c r="E90" s="183">
        <v>0</v>
      </c>
      <c r="F90" s="31" t="s">
        <v>27</v>
      </c>
      <c r="G90" s="32">
        <v>0</v>
      </c>
      <c r="H90" s="185" t="s">
        <v>88</v>
      </c>
      <c r="I90" s="268">
        <v>0</v>
      </c>
      <c r="J90" s="183">
        <v>0</v>
      </c>
      <c r="K90" s="31" t="s">
        <v>27</v>
      </c>
      <c r="L90" s="32">
        <v>0</v>
      </c>
      <c r="M90" s="185" t="s">
        <v>88</v>
      </c>
      <c r="N90" s="268">
        <v>0</v>
      </c>
      <c r="O90" s="183">
        <v>0</v>
      </c>
      <c r="P90" s="31" t="s">
        <v>27</v>
      </c>
      <c r="Q90" s="32">
        <v>0</v>
      </c>
      <c r="R90" s="185" t="s">
        <v>88</v>
      </c>
      <c r="S90" s="268">
        <v>0</v>
      </c>
      <c r="T90" s="183">
        <v>0</v>
      </c>
      <c r="U90" s="31" t="s">
        <v>27</v>
      </c>
      <c r="V90" s="32">
        <v>0</v>
      </c>
      <c r="W90" s="185" t="s">
        <v>88</v>
      </c>
      <c r="X90" s="268">
        <v>0</v>
      </c>
      <c r="Y90" s="307">
        <v>0</v>
      </c>
      <c r="Z90" s="31" t="s">
        <v>27</v>
      </c>
      <c r="AA90" s="32">
        <v>0</v>
      </c>
      <c r="AB90" s="185"/>
      <c r="AC90" s="268"/>
      <c r="AD90" s="300"/>
      <c r="AE90" s="31" t="s">
        <v>27</v>
      </c>
      <c r="AF90" s="32"/>
    </row>
    <row r="91" spans="1:32" ht="12" x14ac:dyDescent="0.25">
      <c r="A91" s="463"/>
      <c r="B91" s="481"/>
      <c r="C91" s="388"/>
      <c r="D91" s="259"/>
      <c r="E91" s="171"/>
      <c r="F91" s="40" t="s">
        <v>28</v>
      </c>
      <c r="G91" s="41">
        <v>0</v>
      </c>
      <c r="H91" s="186"/>
      <c r="I91" s="259"/>
      <c r="J91" s="171"/>
      <c r="K91" s="40" t="s">
        <v>28</v>
      </c>
      <c r="L91" s="41">
        <v>0</v>
      </c>
      <c r="M91" s="186"/>
      <c r="N91" s="259"/>
      <c r="O91" s="171"/>
      <c r="P91" s="40" t="s">
        <v>28</v>
      </c>
      <c r="Q91" s="41">
        <v>0</v>
      </c>
      <c r="R91" s="186"/>
      <c r="S91" s="259"/>
      <c r="T91" s="171"/>
      <c r="U91" s="40" t="s">
        <v>28</v>
      </c>
      <c r="V91" s="41">
        <v>0</v>
      </c>
      <c r="W91" s="186"/>
      <c r="X91" s="259"/>
      <c r="Y91" s="308"/>
      <c r="Z91" s="40" t="s">
        <v>28</v>
      </c>
      <c r="AA91" s="41">
        <v>0</v>
      </c>
      <c r="AB91" s="186"/>
      <c r="AC91" s="259"/>
      <c r="AD91" s="255"/>
      <c r="AE91" s="40" t="s">
        <v>28</v>
      </c>
      <c r="AF91" s="41"/>
    </row>
    <row r="92" spans="1:32" ht="12" x14ac:dyDescent="0.25">
      <c r="A92" s="483" t="s">
        <v>97</v>
      </c>
      <c r="B92" s="469" t="s">
        <v>98</v>
      </c>
      <c r="C92" s="644" t="s">
        <v>88</v>
      </c>
      <c r="D92" s="269">
        <v>0</v>
      </c>
      <c r="E92" s="183">
        <v>0</v>
      </c>
      <c r="F92" s="31" t="s">
        <v>27</v>
      </c>
      <c r="G92" s="32">
        <v>0</v>
      </c>
      <c r="H92" s="260" t="s">
        <v>88</v>
      </c>
      <c r="I92" s="269">
        <v>0</v>
      </c>
      <c r="J92" s="183">
        <v>0</v>
      </c>
      <c r="K92" s="31" t="s">
        <v>27</v>
      </c>
      <c r="L92" s="32">
        <v>0</v>
      </c>
      <c r="M92" s="260" t="s">
        <v>88</v>
      </c>
      <c r="N92" s="269">
        <v>0</v>
      </c>
      <c r="O92" s="183">
        <v>0</v>
      </c>
      <c r="P92" s="31" t="s">
        <v>27</v>
      </c>
      <c r="Q92" s="32">
        <v>0</v>
      </c>
      <c r="R92" s="260" t="s">
        <v>88</v>
      </c>
      <c r="S92" s="269">
        <v>0</v>
      </c>
      <c r="T92" s="183">
        <v>0</v>
      </c>
      <c r="U92" s="31" t="s">
        <v>27</v>
      </c>
      <c r="V92" s="32">
        <v>0</v>
      </c>
      <c r="W92" s="260" t="s">
        <v>88</v>
      </c>
      <c r="X92" s="269">
        <v>0</v>
      </c>
      <c r="Y92" s="307">
        <v>0</v>
      </c>
      <c r="Z92" s="31" t="s">
        <v>27</v>
      </c>
      <c r="AA92" s="32">
        <v>0</v>
      </c>
      <c r="AB92" s="260"/>
      <c r="AC92" s="269"/>
      <c r="AD92" s="183"/>
      <c r="AE92" s="31" t="s">
        <v>27</v>
      </c>
      <c r="AF92" s="32"/>
    </row>
    <row r="93" spans="1:32" ht="12" x14ac:dyDescent="0.25">
      <c r="A93" s="463"/>
      <c r="B93" s="470"/>
      <c r="C93" s="645"/>
      <c r="D93" s="270"/>
      <c r="E93" s="171"/>
      <c r="F93" s="40" t="s">
        <v>28</v>
      </c>
      <c r="G93" s="41">
        <v>0</v>
      </c>
      <c r="H93" s="261"/>
      <c r="I93" s="270"/>
      <c r="J93" s="171"/>
      <c r="K93" s="40" t="s">
        <v>28</v>
      </c>
      <c r="L93" s="41">
        <v>0</v>
      </c>
      <c r="M93" s="261"/>
      <c r="N93" s="270"/>
      <c r="O93" s="171"/>
      <c r="P93" s="40" t="s">
        <v>28</v>
      </c>
      <c r="Q93" s="41">
        <v>0</v>
      </c>
      <c r="R93" s="261"/>
      <c r="S93" s="270"/>
      <c r="T93" s="171"/>
      <c r="U93" s="40" t="s">
        <v>28</v>
      </c>
      <c r="V93" s="41">
        <v>0</v>
      </c>
      <c r="W93" s="261"/>
      <c r="X93" s="270"/>
      <c r="Y93" s="308"/>
      <c r="Z93" s="40" t="s">
        <v>28</v>
      </c>
      <c r="AA93" s="41">
        <v>0</v>
      </c>
      <c r="AB93" s="261"/>
      <c r="AC93" s="270"/>
      <c r="AD93" s="171"/>
      <c r="AE93" s="40" t="s">
        <v>28</v>
      </c>
      <c r="AF93" s="41"/>
    </row>
    <row r="94" spans="1:32" s="4" customFormat="1" ht="15.75" thickTop="1" thickBot="1" x14ac:dyDescent="0.3">
      <c r="A94" s="297" t="s">
        <v>20</v>
      </c>
      <c r="B94" s="299"/>
      <c r="C94" s="52">
        <f>SUM(D8:D92)</f>
        <v>75</v>
      </c>
      <c r="D94" s="546">
        <f>SUM(E8:E92)</f>
        <v>59</v>
      </c>
      <c r="E94" s="547"/>
      <c r="F94" s="53">
        <f>G8+G10+G12+G14+G16+G18+G20+G22+G24+G26+G28+G30+G32+G34+G36+G38+G40+G42+G44+G46+G48+G50+G52+G54+G56+G58+G60+G62+G64+G66+G68+G70+G72+G74+G76+G78+G80+G82+G84+G86+G88+G90+G92</f>
        <v>36</v>
      </c>
      <c r="G94" s="54">
        <f>G9+G11+G13+G15+G17+G19+G21+G23+G25+G27+G29+G31+G33+G35+G37+G39+G41+G43+G45+G47+G49+G51+G53+G55+G57+G59+G61+G63+G65+G67+G69+G71+G73+G75+G77+G79+G81+G83+G85+G87+G89+G91+G93</f>
        <v>23</v>
      </c>
      <c r="H94" s="52">
        <f>SUM(I8:I92)</f>
        <v>80</v>
      </c>
      <c r="I94" s="546">
        <f>SUM(J8:J92)</f>
        <v>68</v>
      </c>
      <c r="J94" s="547"/>
      <c r="K94" s="53">
        <f>L8+L10+L12+L14+L16+L18+L20+L22+L24+L26+L28+L30+L32+L34+L36+L38+L40+L42+L44+L46+L48+L50+L52+L54+L56+L58+L60+L62+L64+L66+L68+L70+L72+L74+L76+L78+L80+L82+L84+L86+L88+L90+L92</f>
        <v>41</v>
      </c>
      <c r="L94" s="54">
        <f>L9+L11+L13+L15+L17+L19+L21+L23+L25+L27+L29+L31+L33+L35+L37+L39+L41+L43+L45+L47+L49+L51+L53+L55+L57+L59+L61+L63+L65+L67+L69+L71+L73+L75+L77+L79+L81+L83+L809+L87+L89+L91+L93</f>
        <v>27</v>
      </c>
      <c r="M94" s="52">
        <f>SUM(N8:N92)</f>
        <v>68</v>
      </c>
      <c r="N94" s="546">
        <f>SUM(O8:O92)</f>
        <v>61</v>
      </c>
      <c r="O94" s="547"/>
      <c r="P94" s="53">
        <f>Q8+Q10+Q12+Q14+Q16+Q18+Q20+Q22+Q24+Q26+Q28+Q30+Q32+Q34+Q36+Q38+Q40+Q42+Q44+Q46+Q48+Q50+Q52+Q54+Q56+Q58+Q60+Q62+Q64+Q66+Q68+Q70+Q72+Q74+Q76+Q78+Q80+Q82+Q84+Q86+Q88+Q90+Q92</f>
        <v>42</v>
      </c>
      <c r="Q94" s="54">
        <f>Q9+Q11+Q13+Q15+Q17+Q19+Q21+Q23+Q25+Q27+Q29+Q31+Q33+Q35+Q37+Q39+Q41+Q43+Q45+Q47+Q49+Q51+Q53+Q55+Q57+Q59+Q61+Q63+Q65+Q67+Q69+Q71+Q73+Q75+Q77+Q79+Q81+Q83+Q85+Q87+Q89+Q91+Q93</f>
        <v>19</v>
      </c>
      <c r="R94" s="52">
        <f>SUM(S8:S92)</f>
        <v>59</v>
      </c>
      <c r="S94" s="546">
        <f>SUM(T8:T92)</f>
        <v>52</v>
      </c>
      <c r="T94" s="547"/>
      <c r="U94" s="53">
        <f>V8+V10+V12+V14+V16+V18+V20+V22+V24+V26+V28+V30+V32+V34+V36+V38+V40+V42+V44+V46+V48+V50+V52+V54+V56+V58+V60+V62+V64+V66+V68+V70+V72+V74+V76+V78+V80+V82+V84+V86+V88+V90+V92</f>
        <v>37</v>
      </c>
      <c r="V94" s="54">
        <f>V9+V11+V13+V15+V17+V19+V21+V23+V25+V27+V29+V31+V33+V35+V37+V39+V41+V43+V45+V47+V49+V51+V53+V55+V57+V59+V61+V63+V65+V67+V69+V71+V73+V75+V77+V79+V81+V83+V85+V87+V89+V91+V93</f>
        <v>15</v>
      </c>
      <c r="W94" s="52">
        <f>SUM(X8:X92)</f>
        <v>9</v>
      </c>
      <c r="X94" s="546">
        <f>SUM(Y8:Y92)</f>
        <v>0</v>
      </c>
      <c r="Y94" s="547"/>
      <c r="Z94" s="53">
        <f>AA8+AA10+AA12+AA14+AA16+AA18+AA20+AA22+AA24+AA26+AA28+AA30+AA32+AA34+AA36+AA38+AA40+AA42+AA44+AA46+AA48+AA50+AA52+AA54+AA56+AA58+AA60+AA62+AA64+AA66+AA68+AA70+AA72+AA74+AA76+AA78+AA80+AA82+AA84+AA86+AA88+AA90+AA92</f>
        <v>0</v>
      </c>
      <c r="AA94" s="54">
        <f>AA9+AA11+AA13+AA15+AA17+AA19+AA21+AA23+AA25+AA27+AA29+AA31+AA33+AA35+AA37+AA39+AA41+AA43+AA45+AA47+AA49+AA51+AA53+AA55+AA57+AA59+AA61+AA63+AA65+AA67+AA69+AA71+AA73+AA75+AA77+AA79+AA81+AA83+AA85+AA87+AA89+AA91+AA93</f>
        <v>0</v>
      </c>
      <c r="AB94" s="52">
        <f>SUM(AC8:AC92)</f>
        <v>0</v>
      </c>
      <c r="AC94" s="546">
        <f>SUM(AD8:AD92)</f>
        <v>0</v>
      </c>
      <c r="AD94" s="547"/>
      <c r="AE94" s="53">
        <f>AF8+AF10+AF12+AF14+AF16+AF18+AF20+AF22+AF24+AF26+AF28+AF30+AF32+AF34+AF36+AF38+AF40+AF42+AF44+AF46+AF48+AF50+AF52+AF54+AF56+AF58+AF60+AF62+AF64+AF66+AF68+AF70+AF72+AF74+AF76+AF78+AF80+AF82+AF84+AF86+AF88+AF90+AF92</f>
        <v>0</v>
      </c>
      <c r="AF94" s="54">
        <f>AF9+AF11+AF13+AF15+AF17+AF19+AF21+AF23+AF25+AF27+AF29+AF31+AF33+AF35+AF37+AF39+AF41+AF43+AF45+AF47+AF49+AF51+AF53+AF55+AF57+AF59+AF61+AF63+AF65+AF67+AF69+AF71+AF73+AF75+AF77+AF79+AF81+AF83+AF85+AF87+AF89+AF91+AF93</f>
        <v>0</v>
      </c>
    </row>
    <row r="95" spans="1:32" s="4" customFormat="1" ht="7.5" customHeight="1" thickTop="1" thickBot="1" x14ac:dyDescent="0.3">
      <c r="A95" s="297"/>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9"/>
    </row>
    <row r="96" spans="1:32" s="4" customFormat="1" ht="15" thickTop="1" x14ac:dyDescent="0.25">
      <c r="A96" s="287" t="s">
        <v>99</v>
      </c>
      <c r="B96" s="288"/>
      <c r="C96" s="295">
        <f>COUNTIF(C8:C93,"&gt;15/02/2024")</f>
        <v>5</v>
      </c>
      <c r="D96" s="289" t="s">
        <v>100</v>
      </c>
      <c r="E96" s="290"/>
      <c r="F96" s="290"/>
      <c r="G96" s="291"/>
      <c r="H96" s="295">
        <f>COUNTIF(H8:H93,"&gt;15/03/2024")</f>
        <v>22</v>
      </c>
      <c r="I96" s="289" t="s">
        <v>101</v>
      </c>
      <c r="J96" s="290"/>
      <c r="K96" s="290"/>
      <c r="L96" s="291"/>
      <c r="M96" s="295">
        <f>COUNTIF(M8:M93,"&gt;15/04/2024")</f>
        <v>13</v>
      </c>
      <c r="N96" s="289" t="s">
        <v>102</v>
      </c>
      <c r="O96" s="290"/>
      <c r="P96" s="290"/>
      <c r="Q96" s="291"/>
      <c r="R96" s="295">
        <f>COUNTIF(R8:R93,"&gt;15/05/2024")</f>
        <v>4</v>
      </c>
      <c r="S96" s="289" t="s">
        <v>103</v>
      </c>
      <c r="T96" s="290"/>
      <c r="U96" s="290"/>
      <c r="V96" s="291"/>
      <c r="W96" s="295">
        <f>COUNTIF(W8:W93,"&gt;15/06/2024")</f>
        <v>1</v>
      </c>
      <c r="X96" s="289" t="s">
        <v>104</v>
      </c>
      <c r="Y96" s="290"/>
      <c r="Z96" s="290"/>
      <c r="AA96" s="291"/>
      <c r="AB96" s="295">
        <f>COUNTIF(AB8:AB93,"&gt;15/07/2024")</f>
        <v>0</v>
      </c>
      <c r="AC96" s="292" t="s">
        <v>105</v>
      </c>
      <c r="AD96" s="293"/>
      <c r="AE96" s="293"/>
      <c r="AF96" s="294"/>
    </row>
    <row r="97" spans="1:32" s="18" customFormat="1" ht="15" thickBot="1" x14ac:dyDescent="0.3">
      <c r="A97" s="700" t="s">
        <v>106</v>
      </c>
      <c r="B97" s="701"/>
      <c r="C97" s="296"/>
      <c r="D97" s="688" t="s">
        <v>107</v>
      </c>
      <c r="E97" s="689"/>
      <c r="F97" s="689"/>
      <c r="G97" s="690"/>
      <c r="H97" s="296"/>
      <c r="I97" s="688" t="s">
        <v>108</v>
      </c>
      <c r="J97" s="689"/>
      <c r="K97" s="689"/>
      <c r="L97" s="690"/>
      <c r="M97" s="296"/>
      <c r="N97" s="688" t="s">
        <v>109</v>
      </c>
      <c r="O97" s="689"/>
      <c r="P97" s="689"/>
      <c r="Q97" s="690"/>
      <c r="R97" s="296"/>
      <c r="S97" s="688" t="s">
        <v>110</v>
      </c>
      <c r="T97" s="689"/>
      <c r="U97" s="689"/>
      <c r="V97" s="690"/>
      <c r="W97" s="296"/>
      <c r="X97" s="688" t="s">
        <v>111</v>
      </c>
      <c r="Y97" s="689"/>
      <c r="Z97" s="689"/>
      <c r="AA97" s="690"/>
      <c r="AB97" s="296"/>
      <c r="AC97" s="691" t="s">
        <v>112</v>
      </c>
      <c r="AD97" s="692"/>
      <c r="AE97" s="692"/>
      <c r="AF97" s="693"/>
    </row>
    <row r="98" spans="1:32" s="18" customFormat="1" ht="7.5" customHeight="1" thickTop="1" thickBot="1" x14ac:dyDescent="0.3">
      <c r="A98" s="664"/>
      <c r="B98" s="665"/>
      <c r="C98" s="665"/>
      <c r="D98" s="665"/>
      <c r="E98" s="665"/>
      <c r="F98" s="665"/>
      <c r="G98" s="665"/>
      <c r="H98" s="665"/>
      <c r="I98" s="665"/>
      <c r="J98" s="665"/>
      <c r="K98" s="665"/>
      <c r="L98" s="665"/>
      <c r="M98" s="665"/>
      <c r="N98" s="665"/>
      <c r="O98" s="665"/>
      <c r="P98" s="665"/>
      <c r="Q98" s="665"/>
      <c r="R98" s="665"/>
      <c r="S98" s="665"/>
      <c r="T98" s="665"/>
      <c r="U98" s="665"/>
      <c r="V98" s="665"/>
      <c r="W98" s="665"/>
      <c r="X98" s="665"/>
      <c r="Y98" s="665"/>
      <c r="Z98" s="665"/>
      <c r="AA98" s="665"/>
      <c r="AB98" s="665"/>
      <c r="AC98" s="665"/>
      <c r="AD98" s="665"/>
      <c r="AE98" s="665"/>
      <c r="AF98" s="666"/>
    </row>
    <row r="99" spans="1:32" s="17" customFormat="1" ht="15" thickTop="1" x14ac:dyDescent="0.25">
      <c r="A99" s="419" t="s">
        <v>113</v>
      </c>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3"/>
    </row>
    <row r="100" spans="1:32" s="17" customFormat="1" ht="15" thickBot="1" x14ac:dyDescent="0.3">
      <c r="A100" s="534" t="s">
        <v>114</v>
      </c>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6"/>
    </row>
    <row r="101" spans="1:32" s="17" customFormat="1" ht="7.5" customHeight="1" thickTop="1" thickBot="1" x14ac:dyDescent="0.3">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9"/>
    </row>
    <row r="102" spans="1:32" s="17" customFormat="1" ht="15" thickTop="1" x14ac:dyDescent="0.25">
      <c r="A102" s="373"/>
      <c r="B102" s="373"/>
      <c r="C102" s="373"/>
      <c r="D102" s="373"/>
      <c r="E102" s="373"/>
      <c r="F102" s="373"/>
      <c r="G102" s="373"/>
      <c r="H102" s="373"/>
      <c r="I102" s="373"/>
      <c r="J102" s="373"/>
      <c r="K102" s="373"/>
      <c r="L102" s="373"/>
      <c r="M102" s="373"/>
      <c r="N102" s="373"/>
      <c r="O102" s="373"/>
      <c r="P102" s="373"/>
      <c r="Q102" s="373"/>
      <c r="R102" s="373"/>
      <c r="S102" s="373"/>
      <c r="T102" s="374"/>
      <c r="U102" s="230" t="s">
        <v>115</v>
      </c>
      <c r="V102" s="231"/>
      <c r="W102" s="238" t="s">
        <v>116</v>
      </c>
      <c r="X102" s="239"/>
      <c r="Y102" s="240"/>
      <c r="Z102" s="234" t="s">
        <v>117</v>
      </c>
      <c r="AA102" s="235"/>
      <c r="AB102" s="669"/>
      <c r="AC102" s="515" t="s">
        <v>118</v>
      </c>
      <c r="AD102" s="535"/>
      <c r="AE102" s="677" t="s">
        <v>119</v>
      </c>
      <c r="AF102" s="678"/>
    </row>
    <row r="103" spans="1:32" s="19" customFormat="1" ht="15" thickBot="1" x14ac:dyDescent="0.3">
      <c r="A103" s="375"/>
      <c r="B103" s="375"/>
      <c r="C103" s="375"/>
      <c r="D103" s="375"/>
      <c r="E103" s="375"/>
      <c r="F103" s="375"/>
      <c r="G103" s="375"/>
      <c r="H103" s="375"/>
      <c r="I103" s="375"/>
      <c r="J103" s="375"/>
      <c r="K103" s="375"/>
      <c r="L103" s="375"/>
      <c r="M103" s="375"/>
      <c r="N103" s="375"/>
      <c r="O103" s="375"/>
      <c r="P103" s="375"/>
      <c r="Q103" s="375"/>
      <c r="R103" s="375"/>
      <c r="S103" s="375"/>
      <c r="T103" s="376"/>
      <c r="U103" s="232"/>
      <c r="V103" s="233"/>
      <c r="W103" s="241"/>
      <c r="X103" s="242"/>
      <c r="Y103" s="243"/>
      <c r="Z103" s="236"/>
      <c r="AA103" s="237"/>
      <c r="AB103" s="670"/>
      <c r="AC103" s="540" t="s">
        <v>120</v>
      </c>
      <c r="AD103" s="541"/>
      <c r="AE103" s="716" t="s">
        <v>121</v>
      </c>
      <c r="AF103" s="509"/>
    </row>
    <row r="104" spans="1:32" s="4" customFormat="1" ht="14.25" x14ac:dyDescent="0.25">
      <c r="A104" s="419" t="s">
        <v>122</v>
      </c>
      <c r="B104" s="420"/>
      <c r="C104" s="420"/>
      <c r="D104" s="421"/>
      <c r="E104" s="656" t="s">
        <v>123</v>
      </c>
      <c r="F104" s="657"/>
      <c r="G104" s="657"/>
      <c r="H104" s="657"/>
      <c r="I104" s="657"/>
      <c r="J104" s="657"/>
      <c r="K104" s="657"/>
      <c r="L104" s="657"/>
      <c r="M104" s="657"/>
      <c r="N104" s="657"/>
      <c r="O104" s="657"/>
      <c r="P104" s="657"/>
      <c r="Q104" s="657"/>
      <c r="R104" s="657"/>
      <c r="S104" s="657"/>
      <c r="T104" s="658"/>
      <c r="U104" s="398">
        <f>C94+H94+M94+R94+W94+AB94</f>
        <v>291</v>
      </c>
      <c r="V104" s="399"/>
      <c r="W104" s="671">
        <f>Z104/U104</f>
        <v>0.82474226804123707</v>
      </c>
      <c r="X104" s="672"/>
      <c r="Y104" s="673"/>
      <c r="Z104" s="330">
        <f>D94+I94+N94+S94+X94+AC94</f>
        <v>240</v>
      </c>
      <c r="AA104" s="331"/>
      <c r="AB104" s="371"/>
      <c r="AC104" s="511">
        <f>F94+K94+P94+U94+Z94+AE94</f>
        <v>156</v>
      </c>
      <c r="AD104" s="512"/>
      <c r="AE104" s="344">
        <f>G94+L94+Q94+V94+AA94+AF94</f>
        <v>84</v>
      </c>
      <c r="AF104" s="345"/>
    </row>
    <row r="105" spans="1:32" s="80" customFormat="1" ht="14.25" x14ac:dyDescent="0.25">
      <c r="A105" s="534" t="s">
        <v>124</v>
      </c>
      <c r="B105" s="667"/>
      <c r="C105" s="667"/>
      <c r="D105" s="668"/>
      <c r="E105" s="148" t="s">
        <v>125</v>
      </c>
      <c r="F105" s="149"/>
      <c r="G105" s="149"/>
      <c r="H105" s="149"/>
      <c r="I105" s="149"/>
      <c r="J105" s="149"/>
      <c r="K105" s="149"/>
      <c r="L105" s="149"/>
      <c r="M105" s="149"/>
      <c r="N105" s="149"/>
      <c r="O105" s="149"/>
      <c r="P105" s="149"/>
      <c r="Q105" s="149"/>
      <c r="R105" s="149"/>
      <c r="S105" s="149"/>
      <c r="T105" s="150"/>
      <c r="U105" s="400"/>
      <c r="V105" s="401"/>
      <c r="W105" s="674"/>
      <c r="X105" s="675"/>
      <c r="Y105" s="676"/>
      <c r="Z105" s="332"/>
      <c r="AA105" s="333"/>
      <c r="AB105" s="372"/>
      <c r="AC105" s="513"/>
      <c r="AD105" s="514"/>
      <c r="AE105" s="346"/>
      <c r="AF105" s="347"/>
    </row>
    <row r="106" spans="1:32" s="80" customFormat="1" ht="7.5" customHeight="1" thickTop="1" thickBot="1" x14ac:dyDescent="0.3">
      <c r="A106" s="83"/>
      <c r="B106" s="84"/>
      <c r="C106" s="84"/>
      <c r="D106" s="84"/>
      <c r="E106" s="85"/>
      <c r="F106" s="85"/>
      <c r="G106" s="85"/>
      <c r="H106" s="85"/>
      <c r="I106" s="85"/>
      <c r="J106" s="85"/>
      <c r="K106" s="85"/>
      <c r="L106" s="85"/>
      <c r="M106" s="85"/>
      <c r="N106" s="85"/>
      <c r="O106" s="85"/>
      <c r="P106" s="85"/>
      <c r="Q106" s="85"/>
      <c r="R106" s="85"/>
      <c r="S106" s="85"/>
      <c r="T106" s="85"/>
      <c r="U106" s="86"/>
      <c r="V106" s="86"/>
      <c r="W106" s="81"/>
      <c r="X106" s="81"/>
      <c r="Y106" s="81"/>
      <c r="Z106" s="86"/>
      <c r="AA106" s="86"/>
      <c r="AB106" s="82"/>
      <c r="AC106" s="87"/>
      <c r="AD106" s="87"/>
      <c r="AE106" s="88"/>
      <c r="AF106" s="122"/>
    </row>
    <row r="107" spans="1:32" s="80" customFormat="1" ht="15" thickTop="1" x14ac:dyDescent="0.25">
      <c r="A107" s="694" t="s">
        <v>0</v>
      </c>
      <c r="B107" s="680"/>
      <c r="C107" s="680"/>
      <c r="D107" s="680"/>
      <c r="E107" s="680"/>
      <c r="F107" s="680"/>
      <c r="G107" s="680"/>
      <c r="H107" s="680"/>
      <c r="I107" s="680"/>
      <c r="J107" s="680"/>
      <c r="K107" s="680"/>
      <c r="L107" s="680"/>
      <c r="M107" s="680"/>
      <c r="N107" s="695"/>
      <c r="O107" s="679" t="s">
        <v>1</v>
      </c>
      <c r="P107" s="680"/>
      <c r="Q107" s="680"/>
      <c r="R107" s="680"/>
      <c r="S107" s="680"/>
      <c r="T107" s="680"/>
      <c r="U107" s="680"/>
      <c r="V107" s="680"/>
      <c r="W107" s="680"/>
      <c r="X107" s="680"/>
      <c r="Y107" s="680"/>
      <c r="Z107" s="680"/>
      <c r="AA107" s="680"/>
      <c r="AB107" s="680"/>
      <c r="AC107" s="680"/>
      <c r="AD107" s="680"/>
      <c r="AE107" s="680"/>
      <c r="AF107" s="681"/>
    </row>
    <row r="108" spans="1:32" s="80" customFormat="1" ht="15" thickBot="1" x14ac:dyDescent="0.3">
      <c r="A108" s="698" t="s">
        <v>126</v>
      </c>
      <c r="B108" s="686"/>
      <c r="C108" s="686"/>
      <c r="D108" s="686"/>
      <c r="E108" s="686"/>
      <c r="F108" s="686"/>
      <c r="G108" s="686"/>
      <c r="H108" s="686"/>
      <c r="I108" s="686"/>
      <c r="J108" s="686"/>
      <c r="K108" s="686"/>
      <c r="L108" s="686"/>
      <c r="M108" s="686"/>
      <c r="N108" s="699"/>
      <c r="O108" s="685" t="s">
        <v>127</v>
      </c>
      <c r="P108" s="686"/>
      <c r="Q108" s="686"/>
      <c r="R108" s="686"/>
      <c r="S108" s="686"/>
      <c r="T108" s="686"/>
      <c r="U108" s="686"/>
      <c r="V108" s="686"/>
      <c r="W108" s="686"/>
      <c r="X108" s="686"/>
      <c r="Y108" s="686"/>
      <c r="Z108" s="686"/>
      <c r="AA108" s="686"/>
      <c r="AB108" s="686"/>
      <c r="AC108" s="686"/>
      <c r="AD108" s="686"/>
      <c r="AE108" s="686"/>
      <c r="AF108" s="687"/>
    </row>
    <row r="109" spans="1:32" s="80" customFormat="1" ht="7.5" customHeight="1" thickTop="1" thickBot="1" x14ac:dyDescent="0.3">
      <c r="A109" s="337"/>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9"/>
    </row>
    <row r="110" spans="1:32" s="80" customFormat="1" ht="15" thickTop="1" x14ac:dyDescent="0.25">
      <c r="A110" s="283" t="s">
        <v>4</v>
      </c>
      <c r="B110" s="283" t="s">
        <v>5</v>
      </c>
      <c r="C110" s="264" t="s">
        <v>128</v>
      </c>
      <c r="D110" s="264"/>
      <c r="E110" s="264"/>
      <c r="F110" s="264"/>
      <c r="G110" s="265"/>
      <c r="H110" s="264" t="s">
        <v>129</v>
      </c>
      <c r="I110" s="264"/>
      <c r="J110" s="264"/>
      <c r="K110" s="264"/>
      <c r="L110" s="265"/>
      <c r="M110" s="264" t="s">
        <v>130</v>
      </c>
      <c r="N110" s="264"/>
      <c r="O110" s="264"/>
      <c r="P110" s="264"/>
      <c r="Q110" s="265"/>
      <c r="R110" s="264" t="s">
        <v>131</v>
      </c>
      <c r="S110" s="264"/>
      <c r="T110" s="264"/>
      <c r="U110" s="264"/>
      <c r="V110" s="265"/>
      <c r="W110" s="264" t="s">
        <v>132</v>
      </c>
      <c r="X110" s="264"/>
      <c r="Y110" s="264"/>
      <c r="Z110" s="264"/>
      <c r="AA110" s="265"/>
      <c r="AB110" s="264" t="s">
        <v>133</v>
      </c>
      <c r="AC110" s="264"/>
      <c r="AD110" s="264"/>
      <c r="AE110" s="264"/>
      <c r="AF110" s="265"/>
    </row>
    <row r="111" spans="1:32" s="80" customFormat="1" ht="15" thickBot="1" x14ac:dyDescent="0.3">
      <c r="A111" s="284"/>
      <c r="B111" s="285"/>
      <c r="C111" s="527" t="s">
        <v>134</v>
      </c>
      <c r="D111" s="527"/>
      <c r="E111" s="527"/>
      <c r="F111" s="527"/>
      <c r="G111" s="529"/>
      <c r="H111" s="527" t="s">
        <v>135</v>
      </c>
      <c r="I111" s="527"/>
      <c r="J111" s="527"/>
      <c r="K111" s="528"/>
      <c r="L111" s="529"/>
      <c r="M111" s="527" t="s">
        <v>136</v>
      </c>
      <c r="N111" s="527"/>
      <c r="O111" s="527"/>
      <c r="P111" s="528"/>
      <c r="Q111" s="529"/>
      <c r="R111" s="527" t="s">
        <v>137</v>
      </c>
      <c r="S111" s="527"/>
      <c r="T111" s="527"/>
      <c r="U111" s="528"/>
      <c r="V111" s="529"/>
      <c r="W111" s="527" t="s">
        <v>138</v>
      </c>
      <c r="X111" s="527"/>
      <c r="Y111" s="527"/>
      <c r="Z111" s="527"/>
      <c r="AA111" s="529"/>
      <c r="AB111" s="527" t="s">
        <v>139</v>
      </c>
      <c r="AC111" s="527"/>
      <c r="AD111" s="527"/>
      <c r="AE111" s="528"/>
      <c r="AF111" s="529"/>
    </row>
    <row r="112" spans="1:32" s="80" customFormat="1" ht="13.5" thickTop="1" x14ac:dyDescent="0.25">
      <c r="A112" s="377" t="s">
        <v>18</v>
      </c>
      <c r="B112" s="285"/>
      <c r="C112" s="532" t="s">
        <v>19</v>
      </c>
      <c r="D112" s="530" t="s">
        <v>20</v>
      </c>
      <c r="E112" s="531"/>
      <c r="F112" s="536" t="s">
        <v>21</v>
      </c>
      <c r="G112" s="538" t="s">
        <v>22</v>
      </c>
      <c r="H112" s="532" t="s">
        <v>19</v>
      </c>
      <c r="I112" s="530" t="s">
        <v>20</v>
      </c>
      <c r="J112" s="531"/>
      <c r="K112" s="536" t="s">
        <v>21</v>
      </c>
      <c r="L112" s="538" t="s">
        <v>22</v>
      </c>
      <c r="M112" s="532" t="s">
        <v>19</v>
      </c>
      <c r="N112" s="530" t="s">
        <v>20</v>
      </c>
      <c r="O112" s="531"/>
      <c r="P112" s="536" t="s">
        <v>21</v>
      </c>
      <c r="Q112" s="538" t="s">
        <v>22</v>
      </c>
      <c r="R112" s="532" t="s">
        <v>19</v>
      </c>
      <c r="S112" s="530" t="s">
        <v>140</v>
      </c>
      <c r="T112" s="531"/>
      <c r="U112" s="536" t="s">
        <v>21</v>
      </c>
      <c r="V112" s="538" t="s">
        <v>22</v>
      </c>
      <c r="W112" s="532" t="s">
        <v>19</v>
      </c>
      <c r="X112" s="530" t="s">
        <v>140</v>
      </c>
      <c r="Y112" s="548"/>
      <c r="Z112" s="536" t="s">
        <v>21</v>
      </c>
      <c r="AA112" s="538" t="s">
        <v>22</v>
      </c>
      <c r="AB112" s="532" t="s">
        <v>19</v>
      </c>
      <c r="AC112" s="530" t="s">
        <v>140</v>
      </c>
      <c r="AD112" s="531"/>
      <c r="AE112" s="536" t="s">
        <v>21</v>
      </c>
      <c r="AF112" s="538" t="s">
        <v>22</v>
      </c>
    </row>
    <row r="113" spans="1:32" s="80" customFormat="1" ht="13.5" thickBot="1" x14ac:dyDescent="0.3">
      <c r="A113" s="286"/>
      <c r="B113" s="286"/>
      <c r="C113" s="533"/>
      <c r="D113" s="60" t="s">
        <v>23</v>
      </c>
      <c r="E113" s="61" t="s">
        <v>24</v>
      </c>
      <c r="F113" s="537"/>
      <c r="G113" s="539"/>
      <c r="H113" s="533"/>
      <c r="I113" s="60" t="s">
        <v>23</v>
      </c>
      <c r="J113" s="62" t="s">
        <v>24</v>
      </c>
      <c r="K113" s="537"/>
      <c r="L113" s="539"/>
      <c r="M113" s="533"/>
      <c r="N113" s="60" t="s">
        <v>23</v>
      </c>
      <c r="O113" s="62" t="s">
        <v>24</v>
      </c>
      <c r="P113" s="537"/>
      <c r="Q113" s="539"/>
      <c r="R113" s="533"/>
      <c r="S113" s="60" t="s">
        <v>23</v>
      </c>
      <c r="T113" s="62" t="s">
        <v>24</v>
      </c>
      <c r="U113" s="537"/>
      <c r="V113" s="539"/>
      <c r="W113" s="533"/>
      <c r="X113" s="60" t="s">
        <v>23</v>
      </c>
      <c r="Y113" s="61" t="s">
        <v>24</v>
      </c>
      <c r="Z113" s="537"/>
      <c r="AA113" s="539"/>
      <c r="AB113" s="533"/>
      <c r="AC113" s="60" t="s">
        <v>23</v>
      </c>
      <c r="AD113" s="62" t="s">
        <v>24</v>
      </c>
      <c r="AE113" s="537"/>
      <c r="AF113" s="539"/>
    </row>
    <row r="114" spans="1:32" s="4" customFormat="1" ht="13.5" thickTop="1" x14ac:dyDescent="0.25">
      <c r="A114" s="641" t="s">
        <v>25</v>
      </c>
      <c r="B114" s="617" t="s">
        <v>26</v>
      </c>
      <c r="C114" s="151"/>
      <c r="D114" s="153"/>
      <c r="E114" s="157"/>
      <c r="F114" s="44" t="s">
        <v>27</v>
      </c>
      <c r="G114" s="32"/>
      <c r="H114" s="151"/>
      <c r="I114" s="153"/>
      <c r="J114" s="173"/>
      <c r="K114" s="44" t="s">
        <v>27</v>
      </c>
      <c r="L114" s="32"/>
      <c r="M114" s="151"/>
      <c r="N114" s="153"/>
      <c r="O114" s="173"/>
      <c r="P114" s="44" t="s">
        <v>27</v>
      </c>
      <c r="Q114" s="32"/>
      <c r="R114" s="151"/>
      <c r="S114" s="153"/>
      <c r="T114" s="173"/>
      <c r="U114" s="44" t="s">
        <v>27</v>
      </c>
      <c r="V114" s="32"/>
      <c r="W114" s="151"/>
      <c r="X114" s="153"/>
      <c r="Y114" s="157"/>
      <c r="Z114" s="44" t="s">
        <v>27</v>
      </c>
      <c r="AA114" s="32"/>
      <c r="AB114" s="226"/>
      <c r="AC114" s="162"/>
      <c r="AD114" s="301"/>
      <c r="AE114" s="44" t="s">
        <v>27</v>
      </c>
      <c r="AF114" s="36"/>
    </row>
    <row r="115" spans="1:32" ht="12.75" thickBot="1" x14ac:dyDescent="0.3">
      <c r="A115" s="641"/>
      <c r="B115" s="617"/>
      <c r="C115" s="161"/>
      <c r="D115" s="153"/>
      <c r="E115" s="157"/>
      <c r="F115" s="33" t="s">
        <v>28</v>
      </c>
      <c r="G115" s="34"/>
      <c r="H115" s="161"/>
      <c r="I115" s="153"/>
      <c r="J115" s="157"/>
      <c r="K115" s="33" t="s">
        <v>28</v>
      </c>
      <c r="L115" s="34"/>
      <c r="M115" s="161"/>
      <c r="N115" s="153"/>
      <c r="O115" s="157"/>
      <c r="P115" s="33" t="s">
        <v>28</v>
      </c>
      <c r="Q115" s="34"/>
      <c r="R115" s="161"/>
      <c r="S115" s="153"/>
      <c r="T115" s="157"/>
      <c r="U115" s="33" t="s">
        <v>28</v>
      </c>
      <c r="V115" s="34"/>
      <c r="W115" s="161"/>
      <c r="X115" s="153"/>
      <c r="Y115" s="157"/>
      <c r="Z115" s="33" t="s">
        <v>28</v>
      </c>
      <c r="AA115" s="34"/>
      <c r="AB115" s="227"/>
      <c r="AC115" s="162"/>
      <c r="AD115" s="428"/>
      <c r="AE115" s="33" t="s">
        <v>28</v>
      </c>
      <c r="AF115" s="34"/>
    </row>
    <row r="116" spans="1:32" ht="12.75" thickTop="1" x14ac:dyDescent="0.25">
      <c r="A116" s="632" t="s">
        <v>29</v>
      </c>
      <c r="B116" s="635" t="s">
        <v>30</v>
      </c>
      <c r="C116" s="224"/>
      <c r="D116" s="164"/>
      <c r="E116" s="222"/>
      <c r="F116" s="47" t="s">
        <v>27</v>
      </c>
      <c r="G116" s="36"/>
      <c r="H116" s="151"/>
      <c r="I116" s="172"/>
      <c r="J116" s="173"/>
      <c r="K116" s="47" t="s">
        <v>27</v>
      </c>
      <c r="L116" s="36"/>
      <c r="M116" s="151"/>
      <c r="N116" s="172"/>
      <c r="O116" s="173"/>
      <c r="P116" s="47" t="s">
        <v>27</v>
      </c>
      <c r="Q116" s="36"/>
      <c r="R116" s="155"/>
      <c r="S116" s="172"/>
      <c r="T116" s="173"/>
      <c r="U116" s="47" t="s">
        <v>27</v>
      </c>
      <c r="V116" s="36"/>
      <c r="W116" s="155"/>
      <c r="X116" s="172"/>
      <c r="Y116" s="173"/>
      <c r="Z116" s="47" t="s">
        <v>27</v>
      </c>
      <c r="AA116" s="36"/>
      <c r="AB116" s="364"/>
      <c r="AC116" s="172"/>
      <c r="AD116" s="303"/>
      <c r="AE116" s="47" t="s">
        <v>27</v>
      </c>
      <c r="AF116" s="36"/>
    </row>
    <row r="117" spans="1:32" ht="12" x14ac:dyDescent="0.25">
      <c r="A117" s="484"/>
      <c r="B117" s="618"/>
      <c r="C117" s="360"/>
      <c r="D117" s="402"/>
      <c r="E117" s="262"/>
      <c r="F117" s="37" t="s">
        <v>28</v>
      </c>
      <c r="G117" s="38"/>
      <c r="H117" s="152"/>
      <c r="I117" s="341"/>
      <c r="J117" s="158"/>
      <c r="K117" s="37" t="s">
        <v>28</v>
      </c>
      <c r="L117" s="38"/>
      <c r="M117" s="152"/>
      <c r="N117" s="341"/>
      <c r="O117" s="158"/>
      <c r="P117" s="37" t="s">
        <v>28</v>
      </c>
      <c r="Q117" s="38"/>
      <c r="R117" s="156"/>
      <c r="S117" s="341"/>
      <c r="T117" s="158"/>
      <c r="U117" s="37" t="s">
        <v>28</v>
      </c>
      <c r="V117" s="38"/>
      <c r="W117" s="156"/>
      <c r="X117" s="341"/>
      <c r="Y117" s="158"/>
      <c r="Z117" s="37" t="s">
        <v>28</v>
      </c>
      <c r="AA117" s="38"/>
      <c r="AB117" s="152"/>
      <c r="AC117" s="341"/>
      <c r="AD117" s="520"/>
      <c r="AE117" s="37" t="s">
        <v>28</v>
      </c>
      <c r="AF117" s="38"/>
    </row>
    <row r="118" spans="1:32" ht="12" x14ac:dyDescent="0.25">
      <c r="A118" s="484"/>
      <c r="B118" s="622" t="s">
        <v>31</v>
      </c>
      <c r="C118" s="521"/>
      <c r="D118" s="526"/>
      <c r="E118" s="522"/>
      <c r="F118" s="48" t="s">
        <v>27</v>
      </c>
      <c r="G118" s="39"/>
      <c r="H118" s="166"/>
      <c r="I118" s="342"/>
      <c r="J118" s="343"/>
      <c r="K118" s="48" t="s">
        <v>27</v>
      </c>
      <c r="L118" s="39"/>
      <c r="M118" s="166"/>
      <c r="N118" s="342"/>
      <c r="O118" s="343"/>
      <c r="P118" s="48" t="s">
        <v>27</v>
      </c>
      <c r="Q118" s="39"/>
      <c r="R118" s="166"/>
      <c r="S118" s="342"/>
      <c r="T118" s="343"/>
      <c r="U118" s="48" t="s">
        <v>27</v>
      </c>
      <c r="V118" s="39"/>
      <c r="W118" s="166"/>
      <c r="X118" s="342"/>
      <c r="Y118" s="343"/>
      <c r="Z118" s="48" t="s">
        <v>27</v>
      </c>
      <c r="AA118" s="39"/>
      <c r="AB118" s="166"/>
      <c r="AC118" s="342"/>
      <c r="AD118" s="517"/>
      <c r="AE118" s="48" t="s">
        <v>27</v>
      </c>
      <c r="AF118" s="39"/>
    </row>
    <row r="119" spans="1:32" ht="12" x14ac:dyDescent="0.25">
      <c r="A119" s="484"/>
      <c r="B119" s="618"/>
      <c r="C119" s="360"/>
      <c r="D119" s="402"/>
      <c r="E119" s="262"/>
      <c r="F119" s="37" t="s">
        <v>28</v>
      </c>
      <c r="G119" s="38"/>
      <c r="H119" s="152"/>
      <c r="I119" s="341"/>
      <c r="J119" s="158"/>
      <c r="K119" s="37" t="s">
        <v>28</v>
      </c>
      <c r="L119" s="38"/>
      <c r="M119" s="152"/>
      <c r="N119" s="341"/>
      <c r="O119" s="158"/>
      <c r="P119" s="37" t="s">
        <v>28</v>
      </c>
      <c r="Q119" s="38"/>
      <c r="R119" s="152"/>
      <c r="S119" s="341"/>
      <c r="T119" s="158"/>
      <c r="U119" s="37" t="s">
        <v>28</v>
      </c>
      <c r="V119" s="38"/>
      <c r="W119" s="152"/>
      <c r="X119" s="341"/>
      <c r="Y119" s="158"/>
      <c r="Z119" s="37" t="s">
        <v>28</v>
      </c>
      <c r="AA119" s="38"/>
      <c r="AB119" s="152"/>
      <c r="AC119" s="341"/>
      <c r="AD119" s="520"/>
      <c r="AE119" s="37" t="s">
        <v>28</v>
      </c>
      <c r="AF119" s="38"/>
    </row>
    <row r="120" spans="1:32" ht="12" x14ac:dyDescent="0.25">
      <c r="A120" s="484"/>
      <c r="B120" s="622" t="s">
        <v>32</v>
      </c>
      <c r="C120" s="521"/>
      <c r="D120" s="526"/>
      <c r="E120" s="522"/>
      <c r="F120" s="48" t="s">
        <v>27</v>
      </c>
      <c r="G120" s="39"/>
      <c r="H120" s="166"/>
      <c r="I120" s="342"/>
      <c r="J120" s="343"/>
      <c r="K120" s="48" t="s">
        <v>27</v>
      </c>
      <c r="L120" s="39"/>
      <c r="M120" s="166"/>
      <c r="N120" s="342"/>
      <c r="O120" s="343"/>
      <c r="P120" s="48" t="s">
        <v>27</v>
      </c>
      <c r="Q120" s="39"/>
      <c r="R120" s="166"/>
      <c r="S120" s="342"/>
      <c r="T120" s="343"/>
      <c r="U120" s="48" t="s">
        <v>27</v>
      </c>
      <c r="V120" s="39"/>
      <c r="W120" s="166"/>
      <c r="X120" s="342"/>
      <c r="Y120" s="343"/>
      <c r="Z120" s="48" t="s">
        <v>27</v>
      </c>
      <c r="AA120" s="39"/>
      <c r="AB120" s="166"/>
      <c r="AC120" s="342"/>
      <c r="AD120" s="517"/>
      <c r="AE120" s="48" t="s">
        <v>27</v>
      </c>
      <c r="AF120" s="39"/>
    </row>
    <row r="121" spans="1:32" ht="12" x14ac:dyDescent="0.25">
      <c r="A121" s="484"/>
      <c r="B121" s="618"/>
      <c r="C121" s="360"/>
      <c r="D121" s="402"/>
      <c r="E121" s="262"/>
      <c r="F121" s="37" t="s">
        <v>28</v>
      </c>
      <c r="G121" s="38"/>
      <c r="H121" s="152"/>
      <c r="I121" s="341"/>
      <c r="J121" s="158"/>
      <c r="K121" s="37" t="s">
        <v>28</v>
      </c>
      <c r="L121" s="38"/>
      <c r="M121" s="152"/>
      <c r="N121" s="341"/>
      <c r="O121" s="158"/>
      <c r="P121" s="37" t="s">
        <v>28</v>
      </c>
      <c r="Q121" s="38"/>
      <c r="R121" s="152"/>
      <c r="S121" s="341"/>
      <c r="T121" s="158"/>
      <c r="U121" s="37" t="s">
        <v>28</v>
      </c>
      <c r="V121" s="38"/>
      <c r="W121" s="152"/>
      <c r="X121" s="341"/>
      <c r="Y121" s="158"/>
      <c r="Z121" s="37" t="s">
        <v>28</v>
      </c>
      <c r="AA121" s="38"/>
      <c r="AB121" s="152"/>
      <c r="AC121" s="341"/>
      <c r="AD121" s="520"/>
      <c r="AE121" s="37" t="s">
        <v>28</v>
      </c>
      <c r="AF121" s="38"/>
    </row>
    <row r="122" spans="1:32" ht="12" x14ac:dyDescent="0.25">
      <c r="A122" s="484"/>
      <c r="B122" s="622" t="s">
        <v>33</v>
      </c>
      <c r="C122" s="521"/>
      <c r="D122" s="526"/>
      <c r="E122" s="522"/>
      <c r="F122" s="48" t="s">
        <v>27</v>
      </c>
      <c r="G122" s="39"/>
      <c r="H122" s="166"/>
      <c r="I122" s="342"/>
      <c r="J122" s="343"/>
      <c r="K122" s="48" t="s">
        <v>27</v>
      </c>
      <c r="L122" s="39"/>
      <c r="M122" s="166"/>
      <c r="N122" s="342"/>
      <c r="O122" s="343"/>
      <c r="P122" s="48" t="s">
        <v>27</v>
      </c>
      <c r="Q122" s="39"/>
      <c r="R122" s="166"/>
      <c r="S122" s="342"/>
      <c r="T122" s="343"/>
      <c r="U122" s="48" t="s">
        <v>27</v>
      </c>
      <c r="V122" s="39"/>
      <c r="W122" s="166"/>
      <c r="X122" s="342"/>
      <c r="Y122" s="343"/>
      <c r="Z122" s="48" t="s">
        <v>27</v>
      </c>
      <c r="AA122" s="39"/>
      <c r="AB122" s="166"/>
      <c r="AC122" s="342"/>
      <c r="AD122" s="517"/>
      <c r="AE122" s="48" t="s">
        <v>27</v>
      </c>
      <c r="AF122" s="39"/>
    </row>
    <row r="123" spans="1:32" ht="12" x14ac:dyDescent="0.25">
      <c r="A123" s="484"/>
      <c r="B123" s="618"/>
      <c r="C123" s="360"/>
      <c r="D123" s="402"/>
      <c r="E123" s="262"/>
      <c r="F123" s="37" t="s">
        <v>28</v>
      </c>
      <c r="G123" s="38"/>
      <c r="H123" s="152"/>
      <c r="I123" s="341"/>
      <c r="J123" s="158"/>
      <c r="K123" s="37" t="s">
        <v>28</v>
      </c>
      <c r="L123" s="38"/>
      <c r="M123" s="152"/>
      <c r="N123" s="341"/>
      <c r="O123" s="158"/>
      <c r="P123" s="37" t="s">
        <v>28</v>
      </c>
      <c r="Q123" s="38"/>
      <c r="R123" s="152"/>
      <c r="S123" s="341"/>
      <c r="T123" s="158"/>
      <c r="U123" s="37" t="s">
        <v>28</v>
      </c>
      <c r="V123" s="38"/>
      <c r="W123" s="152"/>
      <c r="X123" s="341"/>
      <c r="Y123" s="158"/>
      <c r="Z123" s="37" t="s">
        <v>28</v>
      </c>
      <c r="AA123" s="38"/>
      <c r="AB123" s="152"/>
      <c r="AC123" s="341"/>
      <c r="AD123" s="520"/>
      <c r="AE123" s="37" t="s">
        <v>28</v>
      </c>
      <c r="AF123" s="38"/>
    </row>
    <row r="124" spans="1:32" ht="12" x14ac:dyDescent="0.25">
      <c r="A124" s="484"/>
      <c r="B124" s="622" t="s">
        <v>34</v>
      </c>
      <c r="C124" s="224"/>
      <c r="D124" s="162"/>
      <c r="E124" s="163"/>
      <c r="F124" s="44" t="s">
        <v>27</v>
      </c>
      <c r="G124" s="32"/>
      <c r="H124" s="151"/>
      <c r="I124" s="153"/>
      <c r="J124" s="157"/>
      <c r="K124" s="44" t="s">
        <v>27</v>
      </c>
      <c r="L124" s="32"/>
      <c r="M124" s="151"/>
      <c r="N124" s="153"/>
      <c r="O124" s="157"/>
      <c r="P124" s="44" t="s">
        <v>27</v>
      </c>
      <c r="Q124" s="32"/>
      <c r="R124" s="151"/>
      <c r="S124" s="153"/>
      <c r="T124" s="157"/>
      <c r="U124" s="44" t="s">
        <v>27</v>
      </c>
      <c r="V124" s="32"/>
      <c r="W124" s="151"/>
      <c r="X124" s="153"/>
      <c r="Y124" s="157"/>
      <c r="Z124" s="44" t="s">
        <v>27</v>
      </c>
      <c r="AA124" s="32"/>
      <c r="AB124" s="151"/>
      <c r="AC124" s="153"/>
      <c r="AD124" s="184"/>
      <c r="AE124" s="44" t="s">
        <v>27</v>
      </c>
      <c r="AF124" s="32"/>
    </row>
    <row r="125" spans="1:32" ht="12.75" thickBot="1" x14ac:dyDescent="0.3">
      <c r="A125" s="633"/>
      <c r="B125" s="636"/>
      <c r="C125" s="225"/>
      <c r="D125" s="165"/>
      <c r="E125" s="223"/>
      <c r="F125" s="40" t="s">
        <v>28</v>
      </c>
      <c r="G125" s="41"/>
      <c r="H125" s="161"/>
      <c r="I125" s="154"/>
      <c r="J125" s="174"/>
      <c r="K125" s="40" t="s">
        <v>28</v>
      </c>
      <c r="L125" s="41"/>
      <c r="M125" s="161"/>
      <c r="N125" s="154"/>
      <c r="O125" s="174"/>
      <c r="P125" s="40" t="s">
        <v>28</v>
      </c>
      <c r="Q125" s="41"/>
      <c r="R125" s="161"/>
      <c r="S125" s="154"/>
      <c r="T125" s="174"/>
      <c r="U125" s="40" t="s">
        <v>28</v>
      </c>
      <c r="V125" s="41"/>
      <c r="W125" s="161"/>
      <c r="X125" s="154"/>
      <c r="Y125" s="174"/>
      <c r="Z125" s="40" t="s">
        <v>28</v>
      </c>
      <c r="AA125" s="41"/>
      <c r="AB125" s="161"/>
      <c r="AC125" s="154"/>
      <c r="AD125" s="304"/>
      <c r="AE125" s="40" t="s">
        <v>28</v>
      </c>
      <c r="AF125" s="41"/>
    </row>
    <row r="126" spans="1:32" ht="12.75" thickTop="1" x14ac:dyDescent="0.25">
      <c r="A126" s="617" t="s">
        <v>35</v>
      </c>
      <c r="B126" s="617" t="s">
        <v>36</v>
      </c>
      <c r="C126" s="151"/>
      <c r="D126" s="153"/>
      <c r="E126" s="157"/>
      <c r="F126" s="44" t="s">
        <v>27</v>
      </c>
      <c r="G126" s="32"/>
      <c r="H126" s="637"/>
      <c r="I126" s="153"/>
      <c r="J126" s="157"/>
      <c r="K126" s="44" t="s">
        <v>27</v>
      </c>
      <c r="L126" s="32"/>
      <c r="M126" s="151"/>
      <c r="N126" s="153"/>
      <c r="O126" s="157"/>
      <c r="P126" s="44" t="s">
        <v>27</v>
      </c>
      <c r="Q126" s="32"/>
      <c r="R126" s="151"/>
      <c r="S126" s="153"/>
      <c r="T126" s="157"/>
      <c r="U126" s="44" t="s">
        <v>27</v>
      </c>
      <c r="V126" s="32"/>
      <c r="W126" s="151"/>
      <c r="X126" s="153"/>
      <c r="Y126" s="157"/>
      <c r="Z126" s="44" t="s">
        <v>27</v>
      </c>
      <c r="AA126" s="32"/>
      <c r="AB126" s="151"/>
      <c r="AC126" s="153"/>
      <c r="AD126" s="184"/>
      <c r="AE126" s="44" t="s">
        <v>27</v>
      </c>
      <c r="AF126" s="32"/>
    </row>
    <row r="127" spans="1:32" ht="12.75" thickBot="1" x14ac:dyDescent="0.3">
      <c r="A127" s="617"/>
      <c r="B127" s="617"/>
      <c r="C127" s="161"/>
      <c r="D127" s="153"/>
      <c r="E127" s="157"/>
      <c r="F127" s="33" t="s">
        <v>28</v>
      </c>
      <c r="G127" s="34"/>
      <c r="H127" s="160"/>
      <c r="I127" s="153"/>
      <c r="J127" s="157"/>
      <c r="K127" s="33" t="s">
        <v>28</v>
      </c>
      <c r="L127" s="34"/>
      <c r="M127" s="161"/>
      <c r="N127" s="153"/>
      <c r="O127" s="157"/>
      <c r="P127" s="33" t="s">
        <v>28</v>
      </c>
      <c r="Q127" s="34"/>
      <c r="R127" s="161"/>
      <c r="S127" s="153"/>
      <c r="T127" s="157"/>
      <c r="U127" s="33" t="s">
        <v>28</v>
      </c>
      <c r="V127" s="34"/>
      <c r="W127" s="161"/>
      <c r="X127" s="153"/>
      <c r="Y127" s="157"/>
      <c r="Z127" s="33" t="s">
        <v>28</v>
      </c>
      <c r="AA127" s="34"/>
      <c r="AB127" s="161"/>
      <c r="AC127" s="153"/>
      <c r="AD127" s="184"/>
      <c r="AE127" s="33" t="s">
        <v>28</v>
      </c>
      <c r="AF127" s="34"/>
    </row>
    <row r="128" spans="1:32" ht="12.75" thickTop="1" x14ac:dyDescent="0.25">
      <c r="A128" s="632" t="s">
        <v>37</v>
      </c>
      <c r="B128" s="635" t="s">
        <v>38</v>
      </c>
      <c r="C128" s="151"/>
      <c r="D128" s="172"/>
      <c r="E128" s="173"/>
      <c r="F128" s="47" t="s">
        <v>27</v>
      </c>
      <c r="G128" s="36"/>
      <c r="H128" s="364"/>
      <c r="I128" s="172"/>
      <c r="J128" s="173"/>
      <c r="K128" s="47" t="s">
        <v>27</v>
      </c>
      <c r="L128" s="36"/>
      <c r="M128" s="151"/>
      <c r="N128" s="172"/>
      <c r="O128" s="173"/>
      <c r="P128" s="47" t="s">
        <v>27</v>
      </c>
      <c r="Q128" s="36"/>
      <c r="R128" s="224"/>
      <c r="S128" s="164"/>
      <c r="T128" s="222"/>
      <c r="U128" s="47" t="s">
        <v>27</v>
      </c>
      <c r="V128" s="36"/>
      <c r="W128" s="151"/>
      <c r="X128" s="172"/>
      <c r="Y128" s="173"/>
      <c r="Z128" s="47" t="s">
        <v>27</v>
      </c>
      <c r="AA128" s="36"/>
      <c r="AB128" s="151"/>
      <c r="AC128" s="172"/>
      <c r="AD128" s="303"/>
      <c r="AE128" s="47" t="s">
        <v>27</v>
      </c>
      <c r="AF128" s="36"/>
    </row>
    <row r="129" spans="1:32" ht="12" x14ac:dyDescent="0.25">
      <c r="A129" s="484"/>
      <c r="B129" s="618"/>
      <c r="C129" s="152"/>
      <c r="D129" s="341"/>
      <c r="E129" s="158"/>
      <c r="F129" s="37" t="s">
        <v>28</v>
      </c>
      <c r="G129" s="38"/>
      <c r="H129" s="152"/>
      <c r="I129" s="341"/>
      <c r="J129" s="158"/>
      <c r="K129" s="37" t="s">
        <v>28</v>
      </c>
      <c r="L129" s="38"/>
      <c r="M129" s="152"/>
      <c r="N129" s="341"/>
      <c r="O129" s="158"/>
      <c r="P129" s="37" t="s">
        <v>28</v>
      </c>
      <c r="Q129" s="38"/>
      <c r="R129" s="360"/>
      <c r="S129" s="402"/>
      <c r="T129" s="262"/>
      <c r="U129" s="37" t="s">
        <v>28</v>
      </c>
      <c r="V129" s="38"/>
      <c r="W129" s="152"/>
      <c r="X129" s="341"/>
      <c r="Y129" s="158"/>
      <c r="Z129" s="37" t="s">
        <v>28</v>
      </c>
      <c r="AA129" s="38"/>
      <c r="AB129" s="152"/>
      <c r="AC129" s="341"/>
      <c r="AD129" s="520"/>
      <c r="AE129" s="37" t="s">
        <v>28</v>
      </c>
      <c r="AF129" s="38"/>
    </row>
    <row r="130" spans="1:32" ht="12" x14ac:dyDescent="0.25">
      <c r="A130" s="484"/>
      <c r="B130" s="622" t="s">
        <v>39</v>
      </c>
      <c r="C130" s="166"/>
      <c r="D130" s="342"/>
      <c r="E130" s="343"/>
      <c r="F130" s="48" t="s">
        <v>27</v>
      </c>
      <c r="G130" s="39"/>
      <c r="H130" s="166"/>
      <c r="I130" s="342"/>
      <c r="J130" s="343"/>
      <c r="K130" s="48" t="s">
        <v>27</v>
      </c>
      <c r="L130" s="39"/>
      <c r="M130" s="159"/>
      <c r="N130" s="342"/>
      <c r="O130" s="343"/>
      <c r="P130" s="48" t="s">
        <v>27</v>
      </c>
      <c r="Q130" s="39"/>
      <c r="R130" s="166"/>
      <c r="S130" s="342"/>
      <c r="T130" s="343"/>
      <c r="U130" s="48" t="s">
        <v>27</v>
      </c>
      <c r="V130" s="39"/>
      <c r="W130" s="166"/>
      <c r="X130" s="342"/>
      <c r="Y130" s="343"/>
      <c r="Z130" s="48" t="s">
        <v>27</v>
      </c>
      <c r="AA130" s="39"/>
      <c r="AB130" s="166"/>
      <c r="AC130" s="342"/>
      <c r="AD130" s="517"/>
      <c r="AE130" s="48" t="s">
        <v>27</v>
      </c>
      <c r="AF130" s="39"/>
    </row>
    <row r="131" spans="1:32" ht="12" x14ac:dyDescent="0.25">
      <c r="A131" s="484"/>
      <c r="B131" s="618"/>
      <c r="C131" s="152"/>
      <c r="D131" s="341"/>
      <c r="E131" s="158"/>
      <c r="F131" s="37" t="s">
        <v>28</v>
      </c>
      <c r="G131" s="38"/>
      <c r="H131" s="152"/>
      <c r="I131" s="341"/>
      <c r="J131" s="158"/>
      <c r="K131" s="37" t="s">
        <v>28</v>
      </c>
      <c r="L131" s="38"/>
      <c r="M131" s="156"/>
      <c r="N131" s="341"/>
      <c r="O131" s="158"/>
      <c r="P131" s="37" t="s">
        <v>28</v>
      </c>
      <c r="Q131" s="38"/>
      <c r="R131" s="152"/>
      <c r="S131" s="341"/>
      <c r="T131" s="158"/>
      <c r="U131" s="37" t="s">
        <v>28</v>
      </c>
      <c r="V131" s="38"/>
      <c r="W131" s="152"/>
      <c r="X131" s="341"/>
      <c r="Y131" s="158"/>
      <c r="Z131" s="37" t="s">
        <v>28</v>
      </c>
      <c r="AA131" s="38"/>
      <c r="AB131" s="152"/>
      <c r="AC131" s="341"/>
      <c r="AD131" s="520"/>
      <c r="AE131" s="37" t="s">
        <v>28</v>
      </c>
      <c r="AF131" s="38"/>
    </row>
    <row r="132" spans="1:32" ht="12" x14ac:dyDescent="0.25">
      <c r="A132" s="484"/>
      <c r="B132" s="622" t="s">
        <v>40</v>
      </c>
      <c r="C132" s="166"/>
      <c r="D132" s="342"/>
      <c r="E132" s="343"/>
      <c r="F132" s="48" t="s">
        <v>27</v>
      </c>
      <c r="G132" s="39"/>
      <c r="H132" s="166"/>
      <c r="I132" s="342"/>
      <c r="J132" s="343"/>
      <c r="K132" s="48" t="s">
        <v>27</v>
      </c>
      <c r="L132" s="39"/>
      <c r="M132" s="166"/>
      <c r="N132" s="342"/>
      <c r="O132" s="343"/>
      <c r="P132" s="48" t="s">
        <v>27</v>
      </c>
      <c r="Q132" s="39"/>
      <c r="R132" s="166"/>
      <c r="S132" s="342"/>
      <c r="T132" s="343"/>
      <c r="U132" s="48" t="s">
        <v>27</v>
      </c>
      <c r="V132" s="39"/>
      <c r="W132" s="166"/>
      <c r="X132" s="342"/>
      <c r="Y132" s="343"/>
      <c r="Z132" s="48" t="s">
        <v>27</v>
      </c>
      <c r="AA132" s="39"/>
      <c r="AB132" s="166"/>
      <c r="AC132" s="342"/>
      <c r="AD132" s="517"/>
      <c r="AE132" s="48" t="s">
        <v>27</v>
      </c>
      <c r="AF132" s="39"/>
    </row>
    <row r="133" spans="1:32" ht="12" x14ac:dyDescent="0.25">
      <c r="A133" s="484"/>
      <c r="B133" s="618"/>
      <c r="C133" s="152"/>
      <c r="D133" s="341"/>
      <c r="E133" s="158"/>
      <c r="F133" s="37" t="s">
        <v>28</v>
      </c>
      <c r="G133" s="38"/>
      <c r="H133" s="152"/>
      <c r="I133" s="341"/>
      <c r="J133" s="158"/>
      <c r="K133" s="37" t="s">
        <v>28</v>
      </c>
      <c r="L133" s="38"/>
      <c r="M133" s="152"/>
      <c r="N133" s="341"/>
      <c r="O133" s="158"/>
      <c r="P133" s="37" t="s">
        <v>28</v>
      </c>
      <c r="Q133" s="38"/>
      <c r="R133" s="152"/>
      <c r="S133" s="341"/>
      <c r="T133" s="158"/>
      <c r="U133" s="37" t="s">
        <v>28</v>
      </c>
      <c r="V133" s="38"/>
      <c r="W133" s="152"/>
      <c r="X133" s="341"/>
      <c r="Y133" s="158"/>
      <c r="Z133" s="37" t="s">
        <v>28</v>
      </c>
      <c r="AA133" s="38"/>
      <c r="AB133" s="152"/>
      <c r="AC133" s="341"/>
      <c r="AD133" s="520"/>
      <c r="AE133" s="37" t="s">
        <v>28</v>
      </c>
      <c r="AF133" s="38"/>
    </row>
    <row r="134" spans="1:32" ht="12" x14ac:dyDescent="0.25">
      <c r="A134" s="484"/>
      <c r="B134" s="622" t="s">
        <v>41</v>
      </c>
      <c r="C134" s="159"/>
      <c r="D134" s="342"/>
      <c r="E134" s="343"/>
      <c r="F134" s="48" t="s">
        <v>27</v>
      </c>
      <c r="G134" s="39"/>
      <c r="H134" s="524"/>
      <c r="I134" s="526"/>
      <c r="J134" s="522"/>
      <c r="K134" s="48" t="s">
        <v>27</v>
      </c>
      <c r="L134" s="39"/>
      <c r="M134" s="159"/>
      <c r="N134" s="342"/>
      <c r="O134" s="343"/>
      <c r="P134" s="48" t="s">
        <v>27</v>
      </c>
      <c r="Q134" s="39"/>
      <c r="R134" s="159"/>
      <c r="S134" s="342"/>
      <c r="T134" s="343"/>
      <c r="U134" s="48" t="s">
        <v>27</v>
      </c>
      <c r="V134" s="39"/>
      <c r="W134" s="159"/>
      <c r="X134" s="342"/>
      <c r="Y134" s="343"/>
      <c r="Z134" s="48" t="s">
        <v>27</v>
      </c>
      <c r="AA134" s="39"/>
      <c r="AB134" s="159"/>
      <c r="AC134" s="342"/>
      <c r="AD134" s="517"/>
      <c r="AE134" s="48" t="s">
        <v>27</v>
      </c>
      <c r="AF134" s="39"/>
    </row>
    <row r="135" spans="1:32" ht="12" x14ac:dyDescent="0.25">
      <c r="A135" s="484"/>
      <c r="B135" s="618"/>
      <c r="C135" s="156"/>
      <c r="D135" s="341"/>
      <c r="E135" s="158"/>
      <c r="F135" s="37" t="s">
        <v>28</v>
      </c>
      <c r="G135" s="38"/>
      <c r="H135" s="525"/>
      <c r="I135" s="402"/>
      <c r="J135" s="262"/>
      <c r="K135" s="37" t="s">
        <v>28</v>
      </c>
      <c r="L135" s="38"/>
      <c r="M135" s="156"/>
      <c r="N135" s="341"/>
      <c r="O135" s="158"/>
      <c r="P135" s="37" t="s">
        <v>28</v>
      </c>
      <c r="Q135" s="38"/>
      <c r="R135" s="156"/>
      <c r="S135" s="341"/>
      <c r="T135" s="158"/>
      <c r="U135" s="37" t="s">
        <v>28</v>
      </c>
      <c r="V135" s="38"/>
      <c r="W135" s="156"/>
      <c r="X135" s="341"/>
      <c r="Y135" s="158"/>
      <c r="Z135" s="37" t="s">
        <v>28</v>
      </c>
      <c r="AA135" s="38"/>
      <c r="AB135" s="156"/>
      <c r="AC135" s="341"/>
      <c r="AD135" s="520"/>
      <c r="AE135" s="37" t="s">
        <v>28</v>
      </c>
      <c r="AF135" s="38"/>
    </row>
    <row r="136" spans="1:32" ht="12" x14ac:dyDescent="0.25">
      <c r="A136" s="484"/>
      <c r="B136" s="622" t="s">
        <v>42</v>
      </c>
      <c r="C136" s="159"/>
      <c r="D136" s="342"/>
      <c r="E136" s="343"/>
      <c r="F136" s="44" t="s">
        <v>27</v>
      </c>
      <c r="G136" s="39"/>
      <c r="H136" s="159"/>
      <c r="I136" s="342"/>
      <c r="J136" s="343"/>
      <c r="K136" s="44" t="s">
        <v>27</v>
      </c>
      <c r="L136" s="39"/>
      <c r="M136" s="159"/>
      <c r="N136" s="342"/>
      <c r="O136" s="343"/>
      <c r="P136" s="44" t="s">
        <v>27</v>
      </c>
      <c r="Q136" s="39"/>
      <c r="R136" s="159"/>
      <c r="S136" s="342"/>
      <c r="T136" s="343"/>
      <c r="U136" s="44" t="s">
        <v>27</v>
      </c>
      <c r="V136" s="39"/>
      <c r="W136" s="159"/>
      <c r="X136" s="342"/>
      <c r="Y136" s="343"/>
      <c r="Z136" s="44" t="s">
        <v>27</v>
      </c>
      <c r="AA136" s="39"/>
      <c r="AB136" s="159"/>
      <c r="AC136" s="342"/>
      <c r="AD136" s="517"/>
      <c r="AE136" s="44" t="s">
        <v>27</v>
      </c>
      <c r="AF136" s="39"/>
    </row>
    <row r="137" spans="1:32" ht="12" x14ac:dyDescent="0.25">
      <c r="A137" s="484"/>
      <c r="B137" s="618"/>
      <c r="C137" s="156"/>
      <c r="D137" s="341"/>
      <c r="E137" s="158"/>
      <c r="F137" s="37" t="s">
        <v>28</v>
      </c>
      <c r="G137" s="38"/>
      <c r="H137" s="156"/>
      <c r="I137" s="341"/>
      <c r="J137" s="158"/>
      <c r="K137" s="37" t="s">
        <v>28</v>
      </c>
      <c r="L137" s="38"/>
      <c r="M137" s="156"/>
      <c r="N137" s="341"/>
      <c r="O137" s="158"/>
      <c r="P137" s="37" t="s">
        <v>28</v>
      </c>
      <c r="Q137" s="38"/>
      <c r="R137" s="156"/>
      <c r="S137" s="341"/>
      <c r="T137" s="158"/>
      <c r="U137" s="37" t="s">
        <v>28</v>
      </c>
      <c r="V137" s="38"/>
      <c r="W137" s="156"/>
      <c r="X137" s="341"/>
      <c r="Y137" s="158"/>
      <c r="Z137" s="37" t="s">
        <v>28</v>
      </c>
      <c r="AA137" s="38"/>
      <c r="AB137" s="156"/>
      <c r="AC137" s="341"/>
      <c r="AD137" s="520"/>
      <c r="AE137" s="37" t="s">
        <v>28</v>
      </c>
      <c r="AF137" s="38"/>
    </row>
    <row r="138" spans="1:32" ht="12" x14ac:dyDescent="0.25">
      <c r="A138" s="484"/>
      <c r="B138" s="732" t="s">
        <v>43</v>
      </c>
      <c r="C138" s="159"/>
      <c r="D138" s="342"/>
      <c r="E138" s="343"/>
      <c r="F138" s="44" t="s">
        <v>27</v>
      </c>
      <c r="G138" s="39"/>
      <c r="H138" s="159"/>
      <c r="I138" s="342"/>
      <c r="J138" s="343"/>
      <c r="K138" s="44" t="s">
        <v>27</v>
      </c>
      <c r="L138" s="39"/>
      <c r="M138" s="159"/>
      <c r="N138" s="342"/>
      <c r="O138" s="343"/>
      <c r="P138" s="44" t="s">
        <v>27</v>
      </c>
      <c r="Q138" s="39"/>
      <c r="R138" s="159"/>
      <c r="S138" s="342"/>
      <c r="T138" s="343"/>
      <c r="U138" s="44" t="s">
        <v>27</v>
      </c>
      <c r="V138" s="39"/>
      <c r="W138" s="159"/>
      <c r="X138" s="342"/>
      <c r="Y138" s="343"/>
      <c r="Z138" s="44" t="s">
        <v>27</v>
      </c>
      <c r="AA138" s="39"/>
      <c r="AB138" s="159"/>
      <c r="AC138" s="342"/>
      <c r="AD138" s="517"/>
      <c r="AE138" s="44" t="s">
        <v>27</v>
      </c>
      <c r="AF138" s="39"/>
    </row>
    <row r="139" spans="1:32" ht="12.75" thickBot="1" x14ac:dyDescent="0.3">
      <c r="A139" s="633"/>
      <c r="B139" s="733"/>
      <c r="C139" s="160"/>
      <c r="D139" s="154"/>
      <c r="E139" s="174"/>
      <c r="F139" s="116" t="s">
        <v>28</v>
      </c>
      <c r="G139" s="43"/>
      <c r="H139" s="160"/>
      <c r="I139" s="154"/>
      <c r="J139" s="174"/>
      <c r="K139" s="116" t="s">
        <v>28</v>
      </c>
      <c r="L139" s="43"/>
      <c r="M139" s="160"/>
      <c r="N139" s="154"/>
      <c r="O139" s="174"/>
      <c r="P139" s="116" t="s">
        <v>28</v>
      </c>
      <c r="Q139" s="43"/>
      <c r="R139" s="160"/>
      <c r="S139" s="154"/>
      <c r="T139" s="174"/>
      <c r="U139" s="116" t="s">
        <v>28</v>
      </c>
      <c r="V139" s="43"/>
      <c r="W139" s="160"/>
      <c r="X139" s="154"/>
      <c r="Y139" s="174"/>
      <c r="Z139" s="116" t="s">
        <v>28</v>
      </c>
      <c r="AA139" s="43"/>
      <c r="AB139" s="160"/>
      <c r="AC139" s="154"/>
      <c r="AD139" s="304"/>
      <c r="AE139" s="116" t="s">
        <v>28</v>
      </c>
      <c r="AF139" s="43"/>
    </row>
    <row r="140" spans="1:32" ht="12.75" thickTop="1" x14ac:dyDescent="0.25">
      <c r="A140" s="632" t="s">
        <v>44</v>
      </c>
      <c r="B140" s="617" t="s">
        <v>45</v>
      </c>
      <c r="C140" s="151"/>
      <c r="D140" s="153"/>
      <c r="E140" s="157"/>
      <c r="F140" s="44" t="s">
        <v>27</v>
      </c>
      <c r="G140" s="32"/>
      <c r="H140" s="224"/>
      <c r="I140" s="162"/>
      <c r="J140" s="163"/>
      <c r="K140" s="44" t="s">
        <v>27</v>
      </c>
      <c r="L140" s="32"/>
      <c r="M140" s="151"/>
      <c r="N140" s="153"/>
      <c r="O140" s="157"/>
      <c r="P140" s="44" t="s">
        <v>27</v>
      </c>
      <c r="Q140" s="32"/>
      <c r="R140" s="151"/>
      <c r="S140" s="153"/>
      <c r="T140" s="157"/>
      <c r="U140" s="44" t="s">
        <v>27</v>
      </c>
      <c r="V140" s="32"/>
      <c r="W140" s="151"/>
      <c r="X140" s="153"/>
      <c r="Y140" s="157"/>
      <c r="Z140" s="44" t="s">
        <v>27</v>
      </c>
      <c r="AA140" s="32"/>
      <c r="AB140" s="151"/>
      <c r="AC140" s="153"/>
      <c r="AD140" s="184"/>
      <c r="AE140" s="44" t="s">
        <v>27</v>
      </c>
      <c r="AF140" s="32"/>
    </row>
    <row r="141" spans="1:32" ht="12" x14ac:dyDescent="0.25">
      <c r="A141" s="484"/>
      <c r="B141" s="618"/>
      <c r="C141" s="152"/>
      <c r="D141" s="341"/>
      <c r="E141" s="158"/>
      <c r="F141" s="37" t="s">
        <v>28</v>
      </c>
      <c r="G141" s="38"/>
      <c r="H141" s="360"/>
      <c r="I141" s="402"/>
      <c r="J141" s="262"/>
      <c r="K141" s="37" t="s">
        <v>28</v>
      </c>
      <c r="L141" s="38"/>
      <c r="M141" s="152"/>
      <c r="N141" s="341"/>
      <c r="O141" s="158"/>
      <c r="P141" s="37" t="s">
        <v>28</v>
      </c>
      <c r="Q141" s="38"/>
      <c r="R141" s="152"/>
      <c r="S141" s="341"/>
      <c r="T141" s="158"/>
      <c r="U141" s="37" t="s">
        <v>28</v>
      </c>
      <c r="V141" s="38"/>
      <c r="W141" s="152"/>
      <c r="X141" s="341"/>
      <c r="Y141" s="158"/>
      <c r="Z141" s="37" t="s">
        <v>28</v>
      </c>
      <c r="AA141" s="38"/>
      <c r="AB141" s="152"/>
      <c r="AC141" s="341"/>
      <c r="AD141" s="520"/>
      <c r="AE141" s="37" t="s">
        <v>28</v>
      </c>
      <c r="AF141" s="38"/>
    </row>
    <row r="142" spans="1:32" ht="12" x14ac:dyDescent="0.25">
      <c r="A142" s="484"/>
      <c r="B142" s="622" t="s">
        <v>46</v>
      </c>
      <c r="C142" s="166"/>
      <c r="D142" s="342"/>
      <c r="E142" s="343"/>
      <c r="F142" s="48" t="s">
        <v>27</v>
      </c>
      <c r="G142" s="39"/>
      <c r="H142" s="521"/>
      <c r="I142" s="526"/>
      <c r="J142" s="522"/>
      <c r="K142" s="48" t="s">
        <v>27</v>
      </c>
      <c r="L142" s="39"/>
      <c r="M142" s="166"/>
      <c r="N142" s="342"/>
      <c r="O142" s="343"/>
      <c r="P142" s="48" t="s">
        <v>27</v>
      </c>
      <c r="Q142" s="39"/>
      <c r="R142" s="166"/>
      <c r="S142" s="342"/>
      <c r="T142" s="343"/>
      <c r="U142" s="48" t="s">
        <v>27</v>
      </c>
      <c r="V142" s="39"/>
      <c r="W142" s="166"/>
      <c r="X142" s="342"/>
      <c r="Y142" s="343"/>
      <c r="Z142" s="48" t="s">
        <v>27</v>
      </c>
      <c r="AA142" s="39"/>
      <c r="AB142" s="166"/>
      <c r="AC142" s="342"/>
      <c r="AD142" s="517"/>
      <c r="AE142" s="48" t="s">
        <v>27</v>
      </c>
      <c r="AF142" s="39"/>
    </row>
    <row r="143" spans="1:32" ht="12" x14ac:dyDescent="0.25">
      <c r="A143" s="484"/>
      <c r="B143" s="618"/>
      <c r="C143" s="152"/>
      <c r="D143" s="341"/>
      <c r="E143" s="158"/>
      <c r="F143" s="37" t="s">
        <v>28</v>
      </c>
      <c r="G143" s="38"/>
      <c r="H143" s="360"/>
      <c r="I143" s="402"/>
      <c r="J143" s="262"/>
      <c r="K143" s="37" t="s">
        <v>28</v>
      </c>
      <c r="L143" s="38"/>
      <c r="M143" s="152"/>
      <c r="N143" s="341"/>
      <c r="O143" s="158"/>
      <c r="P143" s="37" t="s">
        <v>28</v>
      </c>
      <c r="Q143" s="38"/>
      <c r="R143" s="152"/>
      <c r="S143" s="341"/>
      <c r="T143" s="158"/>
      <c r="U143" s="37" t="s">
        <v>28</v>
      </c>
      <c r="V143" s="38"/>
      <c r="W143" s="152"/>
      <c r="X143" s="341"/>
      <c r="Y143" s="158"/>
      <c r="Z143" s="37" t="s">
        <v>28</v>
      </c>
      <c r="AA143" s="38"/>
      <c r="AB143" s="152"/>
      <c r="AC143" s="341"/>
      <c r="AD143" s="520"/>
      <c r="AE143" s="37" t="s">
        <v>28</v>
      </c>
      <c r="AF143" s="38"/>
    </row>
    <row r="144" spans="1:32" ht="12" x14ac:dyDescent="0.25">
      <c r="A144" s="484"/>
      <c r="B144" s="622" t="s">
        <v>47</v>
      </c>
      <c r="C144" s="166"/>
      <c r="D144" s="342"/>
      <c r="E144" s="343"/>
      <c r="F144" s="48" t="s">
        <v>27</v>
      </c>
      <c r="G144" s="39"/>
      <c r="H144" s="521"/>
      <c r="I144" s="526"/>
      <c r="J144" s="522"/>
      <c r="K144" s="48" t="s">
        <v>27</v>
      </c>
      <c r="L144" s="39"/>
      <c r="M144" s="159"/>
      <c r="N144" s="342"/>
      <c r="O144" s="343"/>
      <c r="P144" s="48" t="s">
        <v>27</v>
      </c>
      <c r="Q144" s="39"/>
      <c r="R144" s="521"/>
      <c r="S144" s="526"/>
      <c r="T144" s="522"/>
      <c r="U144" s="48" t="s">
        <v>27</v>
      </c>
      <c r="V144" s="39"/>
      <c r="W144" s="166"/>
      <c r="X144" s="342"/>
      <c r="Y144" s="343"/>
      <c r="Z144" s="48" t="s">
        <v>27</v>
      </c>
      <c r="AA144" s="39"/>
      <c r="AB144" s="166"/>
      <c r="AC144" s="342"/>
      <c r="AD144" s="517"/>
      <c r="AE144" s="48" t="s">
        <v>27</v>
      </c>
      <c r="AF144" s="39"/>
    </row>
    <row r="145" spans="1:32" ht="12" x14ac:dyDescent="0.25">
      <c r="A145" s="484"/>
      <c r="B145" s="618"/>
      <c r="C145" s="152"/>
      <c r="D145" s="341"/>
      <c r="E145" s="158"/>
      <c r="F145" s="37" t="s">
        <v>28</v>
      </c>
      <c r="G145" s="42"/>
      <c r="H145" s="360"/>
      <c r="I145" s="402"/>
      <c r="J145" s="262"/>
      <c r="K145" s="37" t="s">
        <v>28</v>
      </c>
      <c r="L145" s="42"/>
      <c r="M145" s="156"/>
      <c r="N145" s="341"/>
      <c r="O145" s="158"/>
      <c r="P145" s="37" t="s">
        <v>28</v>
      </c>
      <c r="Q145" s="42"/>
      <c r="R145" s="360"/>
      <c r="S145" s="402"/>
      <c r="T145" s="262"/>
      <c r="U145" s="37" t="s">
        <v>28</v>
      </c>
      <c r="V145" s="42"/>
      <c r="W145" s="152"/>
      <c r="X145" s="341"/>
      <c r="Y145" s="158"/>
      <c r="Z145" s="37" t="s">
        <v>28</v>
      </c>
      <c r="AA145" s="42"/>
      <c r="AB145" s="152"/>
      <c r="AC145" s="341"/>
      <c r="AD145" s="520"/>
      <c r="AE145" s="37" t="s">
        <v>28</v>
      </c>
      <c r="AF145" s="42"/>
    </row>
    <row r="146" spans="1:32" ht="12" x14ac:dyDescent="0.25">
      <c r="A146" s="484"/>
      <c r="B146" s="622" t="s">
        <v>48</v>
      </c>
      <c r="C146" s="166"/>
      <c r="D146" s="342"/>
      <c r="E146" s="343"/>
      <c r="F146" s="48" t="s">
        <v>27</v>
      </c>
      <c r="G146" s="39"/>
      <c r="H146" s="521"/>
      <c r="I146" s="526"/>
      <c r="J146" s="522"/>
      <c r="K146" s="48" t="s">
        <v>27</v>
      </c>
      <c r="L146" s="39"/>
      <c r="M146" s="166"/>
      <c r="N146" s="342"/>
      <c r="O146" s="343"/>
      <c r="P146" s="48" t="s">
        <v>27</v>
      </c>
      <c r="Q146" s="39"/>
      <c r="R146" s="166"/>
      <c r="S146" s="342"/>
      <c r="T146" s="343"/>
      <c r="U146" s="48" t="s">
        <v>27</v>
      </c>
      <c r="V146" s="39"/>
      <c r="W146" s="166"/>
      <c r="X146" s="342"/>
      <c r="Y146" s="343"/>
      <c r="Z146" s="48" t="s">
        <v>27</v>
      </c>
      <c r="AA146" s="39"/>
      <c r="AB146" s="166"/>
      <c r="AC146" s="342"/>
      <c r="AD146" s="517"/>
      <c r="AE146" s="48" t="s">
        <v>27</v>
      </c>
      <c r="AF146" s="39"/>
    </row>
    <row r="147" spans="1:32" ht="12" x14ac:dyDescent="0.25">
      <c r="A147" s="484"/>
      <c r="B147" s="618"/>
      <c r="C147" s="152"/>
      <c r="D147" s="341"/>
      <c r="E147" s="158"/>
      <c r="F147" s="37" t="s">
        <v>28</v>
      </c>
      <c r="G147" s="38"/>
      <c r="H147" s="360"/>
      <c r="I147" s="402"/>
      <c r="J147" s="262"/>
      <c r="K147" s="37" t="s">
        <v>28</v>
      </c>
      <c r="L147" s="38"/>
      <c r="M147" s="152"/>
      <c r="N147" s="341"/>
      <c r="O147" s="158"/>
      <c r="P147" s="37" t="s">
        <v>28</v>
      </c>
      <c r="Q147" s="38"/>
      <c r="R147" s="152"/>
      <c r="S147" s="341"/>
      <c r="T147" s="158"/>
      <c r="U147" s="37" t="s">
        <v>28</v>
      </c>
      <c r="V147" s="38"/>
      <c r="W147" s="152"/>
      <c r="X147" s="341"/>
      <c r="Y147" s="158"/>
      <c r="Z147" s="37" t="s">
        <v>28</v>
      </c>
      <c r="AA147" s="38"/>
      <c r="AB147" s="152"/>
      <c r="AC147" s="341"/>
      <c r="AD147" s="520"/>
      <c r="AE147" s="37" t="s">
        <v>28</v>
      </c>
      <c r="AF147" s="38"/>
    </row>
    <row r="148" spans="1:32" ht="12" x14ac:dyDescent="0.25">
      <c r="A148" s="484"/>
      <c r="B148" s="617" t="s">
        <v>49</v>
      </c>
      <c r="C148" s="151"/>
      <c r="D148" s="153"/>
      <c r="E148" s="157"/>
      <c r="F148" s="44" t="s">
        <v>27</v>
      </c>
      <c r="G148" s="32"/>
      <c r="H148" s="224"/>
      <c r="I148" s="162"/>
      <c r="J148" s="163"/>
      <c r="K148" s="44" t="s">
        <v>27</v>
      </c>
      <c r="L148" s="32"/>
      <c r="M148" s="151"/>
      <c r="N148" s="342"/>
      <c r="O148" s="343"/>
      <c r="P148" s="44" t="s">
        <v>27</v>
      </c>
      <c r="Q148" s="32"/>
      <c r="R148" s="151"/>
      <c r="S148" s="342"/>
      <c r="T148" s="343"/>
      <c r="U148" s="44" t="s">
        <v>27</v>
      </c>
      <c r="V148" s="32"/>
      <c r="W148" s="151"/>
      <c r="X148" s="342"/>
      <c r="Y148" s="343"/>
      <c r="Z148" s="44" t="s">
        <v>27</v>
      </c>
      <c r="AA148" s="32"/>
      <c r="AB148" s="151"/>
      <c r="AC148" s="342"/>
      <c r="AD148" s="517"/>
      <c r="AE148" s="44" t="s">
        <v>27</v>
      </c>
      <c r="AF148" s="32"/>
    </row>
    <row r="149" spans="1:32" ht="12.75" thickBot="1" x14ac:dyDescent="0.3">
      <c r="A149" s="633"/>
      <c r="B149" s="617"/>
      <c r="C149" s="161"/>
      <c r="D149" s="153"/>
      <c r="E149" s="157"/>
      <c r="F149" s="33" t="s">
        <v>28</v>
      </c>
      <c r="G149" s="34"/>
      <c r="H149" s="225"/>
      <c r="I149" s="162"/>
      <c r="J149" s="163"/>
      <c r="K149" s="33" t="s">
        <v>28</v>
      </c>
      <c r="L149" s="34"/>
      <c r="M149" s="161"/>
      <c r="N149" s="153"/>
      <c r="O149" s="157"/>
      <c r="P149" s="33" t="s">
        <v>28</v>
      </c>
      <c r="Q149" s="34"/>
      <c r="R149" s="161"/>
      <c r="S149" s="153"/>
      <c r="T149" s="157"/>
      <c r="U149" s="33" t="s">
        <v>28</v>
      </c>
      <c r="V149" s="34"/>
      <c r="W149" s="161"/>
      <c r="X149" s="153"/>
      <c r="Y149" s="157"/>
      <c r="Z149" s="33" t="s">
        <v>28</v>
      </c>
      <c r="AA149" s="34"/>
      <c r="AB149" s="161"/>
      <c r="AC149" s="153"/>
      <c r="AD149" s="184"/>
      <c r="AE149" s="33" t="s">
        <v>28</v>
      </c>
      <c r="AF149" s="34"/>
    </row>
    <row r="150" spans="1:32" ht="12.75" thickTop="1" x14ac:dyDescent="0.25">
      <c r="A150" s="641" t="s">
        <v>50</v>
      </c>
      <c r="B150" s="635" t="s">
        <v>51</v>
      </c>
      <c r="C150" s="151"/>
      <c r="D150" s="172"/>
      <c r="E150" s="173"/>
      <c r="F150" s="47" t="s">
        <v>27</v>
      </c>
      <c r="G150" s="36"/>
      <c r="H150" s="224"/>
      <c r="I150" s="164"/>
      <c r="J150" s="222"/>
      <c r="K150" s="47" t="s">
        <v>27</v>
      </c>
      <c r="L150" s="36"/>
      <c r="M150" s="224"/>
      <c r="N150" s="164"/>
      <c r="O150" s="222"/>
      <c r="P150" s="47" t="s">
        <v>27</v>
      </c>
      <c r="Q150" s="36"/>
      <c r="R150" s="224"/>
      <c r="S150" s="164"/>
      <c r="T150" s="222"/>
      <c r="U150" s="47" t="s">
        <v>27</v>
      </c>
      <c r="V150" s="36"/>
      <c r="W150" s="224"/>
      <c r="X150" s="164"/>
      <c r="Y150" s="222"/>
      <c r="Z150" s="47" t="s">
        <v>27</v>
      </c>
      <c r="AA150" s="36"/>
      <c r="AB150" s="155"/>
      <c r="AC150" s="172"/>
      <c r="AD150" s="303"/>
      <c r="AE150" s="47" t="s">
        <v>27</v>
      </c>
      <c r="AF150" s="36"/>
    </row>
    <row r="151" spans="1:32" ht="12.75" thickBot="1" x14ac:dyDescent="0.3">
      <c r="A151" s="631"/>
      <c r="B151" s="636"/>
      <c r="C151" s="161"/>
      <c r="D151" s="154"/>
      <c r="E151" s="174"/>
      <c r="F151" s="40" t="s">
        <v>28</v>
      </c>
      <c r="G151" s="41"/>
      <c r="H151" s="225"/>
      <c r="I151" s="165"/>
      <c r="J151" s="223"/>
      <c r="K151" s="40" t="s">
        <v>28</v>
      </c>
      <c r="L151" s="41"/>
      <c r="M151" s="225"/>
      <c r="N151" s="165"/>
      <c r="O151" s="223"/>
      <c r="P151" s="40" t="s">
        <v>28</v>
      </c>
      <c r="Q151" s="41"/>
      <c r="R151" s="225"/>
      <c r="S151" s="165"/>
      <c r="T151" s="223"/>
      <c r="U151" s="40" t="s">
        <v>28</v>
      </c>
      <c r="V151" s="41"/>
      <c r="W151" s="225"/>
      <c r="X151" s="165"/>
      <c r="Y151" s="223"/>
      <c r="Z151" s="40" t="s">
        <v>28</v>
      </c>
      <c r="AA151" s="41"/>
      <c r="AB151" s="160"/>
      <c r="AC151" s="154"/>
      <c r="AD151" s="304"/>
      <c r="AE151" s="40" t="s">
        <v>28</v>
      </c>
      <c r="AF151" s="41"/>
    </row>
    <row r="152" spans="1:32" ht="12.75" thickTop="1" x14ac:dyDescent="0.25">
      <c r="A152" s="484" t="s">
        <v>52</v>
      </c>
      <c r="B152" s="617" t="s">
        <v>53</v>
      </c>
      <c r="C152" s="224"/>
      <c r="D152" s="162"/>
      <c r="E152" s="163"/>
      <c r="F152" s="50" t="s">
        <v>27</v>
      </c>
      <c r="G152" s="36"/>
      <c r="H152" s="151"/>
      <c r="I152" s="172"/>
      <c r="J152" s="173"/>
      <c r="K152" s="35" t="s">
        <v>27</v>
      </c>
      <c r="L152" s="36"/>
      <c r="M152" s="151"/>
      <c r="N152" s="153"/>
      <c r="O152" s="157"/>
      <c r="P152" s="35" t="s">
        <v>27</v>
      </c>
      <c r="Q152" s="36"/>
      <c r="R152" s="151"/>
      <c r="S152" s="153"/>
      <c r="T152" s="157"/>
      <c r="U152" s="35" t="s">
        <v>27</v>
      </c>
      <c r="V152" s="36"/>
      <c r="W152" s="151"/>
      <c r="X152" s="153"/>
      <c r="Y152" s="157"/>
      <c r="Z152" s="50" t="s">
        <v>27</v>
      </c>
      <c r="AA152" s="36"/>
      <c r="AB152" s="224"/>
      <c r="AC152" s="162"/>
      <c r="AD152" s="428"/>
      <c r="AE152" s="35" t="s">
        <v>27</v>
      </c>
      <c r="AF152" s="36"/>
    </row>
    <row r="153" spans="1:32" ht="12" x14ac:dyDescent="0.25">
      <c r="A153" s="484"/>
      <c r="B153" s="618"/>
      <c r="C153" s="360"/>
      <c r="D153" s="402"/>
      <c r="E153" s="262"/>
      <c r="F153" s="51" t="s">
        <v>28</v>
      </c>
      <c r="G153" s="38"/>
      <c r="H153" s="152"/>
      <c r="I153" s="341"/>
      <c r="J153" s="158"/>
      <c r="K153" s="37" t="s">
        <v>28</v>
      </c>
      <c r="L153" s="38"/>
      <c r="M153" s="152"/>
      <c r="N153" s="341"/>
      <c r="O153" s="158"/>
      <c r="P153" s="37" t="s">
        <v>28</v>
      </c>
      <c r="Q153" s="38"/>
      <c r="R153" s="152"/>
      <c r="S153" s="341"/>
      <c r="T153" s="158"/>
      <c r="U153" s="37" t="s">
        <v>28</v>
      </c>
      <c r="V153" s="38"/>
      <c r="W153" s="152"/>
      <c r="X153" s="341"/>
      <c r="Y153" s="158"/>
      <c r="Z153" s="51" t="s">
        <v>28</v>
      </c>
      <c r="AA153" s="38"/>
      <c r="AB153" s="360"/>
      <c r="AC153" s="402"/>
      <c r="AD153" s="523"/>
      <c r="AE153" s="37" t="s">
        <v>28</v>
      </c>
      <c r="AF153" s="38"/>
    </row>
    <row r="154" spans="1:32" ht="12" x14ac:dyDescent="0.25">
      <c r="A154" s="484"/>
      <c r="B154" s="622" t="s">
        <v>54</v>
      </c>
      <c r="C154" s="166"/>
      <c r="D154" s="153"/>
      <c r="E154" s="157"/>
      <c r="F154" s="31" t="s">
        <v>27</v>
      </c>
      <c r="G154" s="32"/>
      <c r="H154" s="166"/>
      <c r="I154" s="153"/>
      <c r="J154" s="157"/>
      <c r="K154" s="31" t="s">
        <v>27</v>
      </c>
      <c r="L154" s="32"/>
      <c r="M154" s="166"/>
      <c r="N154" s="153"/>
      <c r="O154" s="157"/>
      <c r="P154" s="31" t="s">
        <v>27</v>
      </c>
      <c r="Q154" s="32"/>
      <c r="R154" s="166"/>
      <c r="S154" s="153"/>
      <c r="T154" s="157"/>
      <c r="U154" s="31" t="s">
        <v>27</v>
      </c>
      <c r="V154" s="32"/>
      <c r="W154" s="521"/>
      <c r="X154" s="162"/>
      <c r="Y154" s="163"/>
      <c r="Z154" s="31" t="s">
        <v>27</v>
      </c>
      <c r="AA154" s="32"/>
      <c r="AB154" s="521"/>
      <c r="AC154" s="162"/>
      <c r="AD154" s="428"/>
      <c r="AE154" s="31" t="s">
        <v>27</v>
      </c>
      <c r="AF154" s="32"/>
    </row>
    <row r="155" spans="1:32" ht="12.75" thickBot="1" x14ac:dyDescent="0.3">
      <c r="A155" s="484"/>
      <c r="B155" s="617"/>
      <c r="C155" s="161"/>
      <c r="D155" s="154"/>
      <c r="E155" s="174"/>
      <c r="F155" s="33" t="s">
        <v>28</v>
      </c>
      <c r="G155" s="34"/>
      <c r="H155" s="161"/>
      <c r="I155" s="154"/>
      <c r="J155" s="157"/>
      <c r="K155" s="33" t="s">
        <v>28</v>
      </c>
      <c r="L155" s="34"/>
      <c r="M155" s="161"/>
      <c r="N155" s="154"/>
      <c r="O155" s="157"/>
      <c r="P155" s="33" t="s">
        <v>28</v>
      </c>
      <c r="Q155" s="34"/>
      <c r="R155" s="161"/>
      <c r="S155" s="154"/>
      <c r="T155" s="157"/>
      <c r="U155" s="33" t="s">
        <v>28</v>
      </c>
      <c r="V155" s="34"/>
      <c r="W155" s="225"/>
      <c r="X155" s="165"/>
      <c r="Y155" s="163"/>
      <c r="Z155" s="33" t="s">
        <v>28</v>
      </c>
      <c r="AA155" s="34"/>
      <c r="AB155" s="225"/>
      <c r="AC155" s="165"/>
      <c r="AD155" s="428"/>
      <c r="AE155" s="33" t="s">
        <v>28</v>
      </c>
      <c r="AF155" s="34"/>
    </row>
    <row r="156" spans="1:32" ht="12.75" thickTop="1" x14ac:dyDescent="0.25">
      <c r="A156" s="630" t="s">
        <v>55</v>
      </c>
      <c r="B156" s="635" t="s">
        <v>56</v>
      </c>
      <c r="C156" s="151"/>
      <c r="D156" s="153"/>
      <c r="E156" s="173"/>
      <c r="F156" s="35" t="s">
        <v>27</v>
      </c>
      <c r="G156" s="36"/>
      <c r="H156" s="151"/>
      <c r="I156" s="153"/>
      <c r="J156" s="173"/>
      <c r="K156" s="35" t="s">
        <v>27</v>
      </c>
      <c r="L156" s="36"/>
      <c r="M156" s="151"/>
      <c r="N156" s="153"/>
      <c r="O156" s="173"/>
      <c r="P156" s="35" t="s">
        <v>27</v>
      </c>
      <c r="Q156" s="36"/>
      <c r="R156" s="151"/>
      <c r="S156" s="153"/>
      <c r="T156" s="173"/>
      <c r="U156" s="35" t="s">
        <v>27</v>
      </c>
      <c r="V156" s="36"/>
      <c r="W156" s="151"/>
      <c r="X156" s="153"/>
      <c r="Y156" s="173"/>
      <c r="Z156" s="35" t="s">
        <v>27</v>
      </c>
      <c r="AA156" s="36"/>
      <c r="AB156" s="151"/>
      <c r="AC156" s="153"/>
      <c r="AD156" s="303"/>
      <c r="AE156" s="35" t="s">
        <v>27</v>
      </c>
      <c r="AF156" s="36"/>
    </row>
    <row r="157" spans="1:32" ht="12.75" thickBot="1" x14ac:dyDescent="0.3">
      <c r="A157" s="631"/>
      <c r="B157" s="636"/>
      <c r="C157" s="161"/>
      <c r="D157" s="154"/>
      <c r="E157" s="174"/>
      <c r="F157" s="40" t="s">
        <v>28</v>
      </c>
      <c r="G157" s="41"/>
      <c r="H157" s="161"/>
      <c r="I157" s="154"/>
      <c r="J157" s="174"/>
      <c r="K157" s="40" t="s">
        <v>28</v>
      </c>
      <c r="L157" s="41"/>
      <c r="M157" s="161"/>
      <c r="N157" s="154"/>
      <c r="O157" s="174"/>
      <c r="P157" s="40" t="s">
        <v>28</v>
      </c>
      <c r="Q157" s="41"/>
      <c r="R157" s="161"/>
      <c r="S157" s="154"/>
      <c r="T157" s="174"/>
      <c r="U157" s="40" t="s">
        <v>28</v>
      </c>
      <c r="V157" s="41"/>
      <c r="W157" s="161"/>
      <c r="X157" s="154"/>
      <c r="Y157" s="174"/>
      <c r="Z157" s="40" t="s">
        <v>28</v>
      </c>
      <c r="AA157" s="41"/>
      <c r="AB157" s="161"/>
      <c r="AC157" s="154"/>
      <c r="AD157" s="304"/>
      <c r="AE157" s="40" t="s">
        <v>28</v>
      </c>
      <c r="AF157" s="41"/>
    </row>
    <row r="158" spans="1:32" ht="12.75" thickTop="1" x14ac:dyDescent="0.25">
      <c r="A158" s="484" t="s">
        <v>57</v>
      </c>
      <c r="B158" s="617" t="s">
        <v>58</v>
      </c>
      <c r="C158" s="151"/>
      <c r="D158" s="153"/>
      <c r="E158" s="157"/>
      <c r="F158" s="31" t="s">
        <v>27</v>
      </c>
      <c r="G158" s="32"/>
      <c r="H158" s="151"/>
      <c r="I158" s="153"/>
      <c r="J158" s="157"/>
      <c r="K158" s="31" t="s">
        <v>27</v>
      </c>
      <c r="L158" s="32"/>
      <c r="M158" s="224"/>
      <c r="N158" s="162"/>
      <c r="O158" s="163"/>
      <c r="P158" s="31" t="s">
        <v>27</v>
      </c>
      <c r="Q158" s="32"/>
      <c r="R158" s="637"/>
      <c r="S158" s="153"/>
      <c r="T158" s="157"/>
      <c r="U158" s="31" t="s">
        <v>27</v>
      </c>
      <c r="V158" s="32"/>
      <c r="W158" s="151"/>
      <c r="X158" s="153"/>
      <c r="Y158" s="157"/>
      <c r="Z158" s="31" t="s">
        <v>27</v>
      </c>
      <c r="AA158" s="32"/>
      <c r="AB158" s="151"/>
      <c r="AC158" s="153"/>
      <c r="AD158" s="184"/>
      <c r="AE158" s="31" t="s">
        <v>27</v>
      </c>
      <c r="AF158" s="32"/>
    </row>
    <row r="159" spans="1:32" ht="12.75" thickBot="1" x14ac:dyDescent="0.3">
      <c r="A159" s="484"/>
      <c r="B159" s="617"/>
      <c r="C159" s="161"/>
      <c r="D159" s="153"/>
      <c r="E159" s="157"/>
      <c r="F159" s="33" t="s">
        <v>28</v>
      </c>
      <c r="G159" s="34"/>
      <c r="H159" s="161"/>
      <c r="I159" s="153"/>
      <c r="J159" s="157"/>
      <c r="K159" s="33" t="s">
        <v>28</v>
      </c>
      <c r="L159" s="34"/>
      <c r="M159" s="225"/>
      <c r="N159" s="162"/>
      <c r="O159" s="163"/>
      <c r="P159" s="33" t="s">
        <v>28</v>
      </c>
      <c r="Q159" s="34"/>
      <c r="R159" s="160"/>
      <c r="S159" s="153"/>
      <c r="T159" s="157"/>
      <c r="U159" s="33" t="s">
        <v>28</v>
      </c>
      <c r="V159" s="34"/>
      <c r="W159" s="161"/>
      <c r="X159" s="153"/>
      <c r="Y159" s="157"/>
      <c r="Z159" s="33" t="s">
        <v>28</v>
      </c>
      <c r="AA159" s="34"/>
      <c r="AB159" s="161"/>
      <c r="AC159" s="153"/>
      <c r="AD159" s="184"/>
      <c r="AE159" s="33" t="s">
        <v>28</v>
      </c>
      <c r="AF159" s="34"/>
    </row>
    <row r="160" spans="1:32" ht="12.75" thickTop="1" x14ac:dyDescent="0.25">
      <c r="A160" s="632" t="s">
        <v>59</v>
      </c>
      <c r="B160" s="635" t="s">
        <v>60</v>
      </c>
      <c r="C160" s="151"/>
      <c r="D160" s="172"/>
      <c r="E160" s="173"/>
      <c r="F160" s="35" t="s">
        <v>27</v>
      </c>
      <c r="G160" s="36"/>
      <c r="H160" s="224"/>
      <c r="I160" s="164"/>
      <c r="J160" s="222"/>
      <c r="K160" s="35" t="s">
        <v>27</v>
      </c>
      <c r="L160" s="36"/>
      <c r="M160" s="151"/>
      <c r="N160" s="172"/>
      <c r="O160" s="173"/>
      <c r="P160" s="35" t="s">
        <v>27</v>
      </c>
      <c r="Q160" s="36"/>
      <c r="R160" s="340"/>
      <c r="S160" s="164"/>
      <c r="T160" s="222"/>
      <c r="U160" s="35" t="s">
        <v>27</v>
      </c>
      <c r="V160" s="36"/>
      <c r="W160" s="224"/>
      <c r="X160" s="164"/>
      <c r="Y160" s="222"/>
      <c r="Z160" s="35" t="s">
        <v>27</v>
      </c>
      <c r="AA160" s="36"/>
      <c r="AB160" s="151"/>
      <c r="AC160" s="172"/>
      <c r="AD160" s="303"/>
      <c r="AE160" s="35" t="s">
        <v>27</v>
      </c>
      <c r="AF160" s="36"/>
    </row>
    <row r="161" spans="1:33" ht="12.75" thickBot="1" x14ac:dyDescent="0.3">
      <c r="A161" s="633"/>
      <c r="B161" s="636"/>
      <c r="C161" s="161"/>
      <c r="D161" s="154"/>
      <c r="E161" s="174"/>
      <c r="F161" s="40" t="s">
        <v>28</v>
      </c>
      <c r="G161" s="41"/>
      <c r="H161" s="225"/>
      <c r="I161" s="165"/>
      <c r="J161" s="223"/>
      <c r="K161" s="40" t="s">
        <v>28</v>
      </c>
      <c r="L161" s="41"/>
      <c r="M161" s="161"/>
      <c r="N161" s="154"/>
      <c r="O161" s="174"/>
      <c r="P161" s="40" t="s">
        <v>28</v>
      </c>
      <c r="Q161" s="41"/>
      <c r="R161" s="225"/>
      <c r="S161" s="165"/>
      <c r="T161" s="223"/>
      <c r="U161" s="40" t="s">
        <v>28</v>
      </c>
      <c r="V161" s="41"/>
      <c r="W161" s="225"/>
      <c r="X161" s="165"/>
      <c r="Y161" s="223"/>
      <c r="Z161" s="40" t="s">
        <v>28</v>
      </c>
      <c r="AA161" s="41"/>
      <c r="AB161" s="161"/>
      <c r="AC161" s="154"/>
      <c r="AD161" s="304"/>
      <c r="AE161" s="40" t="s">
        <v>28</v>
      </c>
      <c r="AF161" s="41"/>
    </row>
    <row r="162" spans="1:33" ht="12.75" thickTop="1" x14ac:dyDescent="0.25">
      <c r="A162" s="484" t="s">
        <v>61</v>
      </c>
      <c r="B162" s="617" t="s">
        <v>62</v>
      </c>
      <c r="C162" s="226"/>
      <c r="D162" s="162"/>
      <c r="E162" s="163"/>
      <c r="F162" s="31" t="s">
        <v>27</v>
      </c>
      <c r="G162" s="32"/>
      <c r="H162" s="637"/>
      <c r="I162" s="153"/>
      <c r="J162" s="157"/>
      <c r="K162" s="31" t="s">
        <v>27</v>
      </c>
      <c r="L162" s="32"/>
      <c r="M162" s="637"/>
      <c r="N162" s="153"/>
      <c r="O162" s="157"/>
      <c r="P162" s="31" t="s">
        <v>27</v>
      </c>
      <c r="Q162" s="32"/>
      <c r="R162" s="226"/>
      <c r="S162" s="162"/>
      <c r="T162" s="163"/>
      <c r="U162" s="31" t="s">
        <v>27</v>
      </c>
      <c r="V162" s="32"/>
      <c r="W162" s="226"/>
      <c r="X162" s="162"/>
      <c r="Y162" s="163"/>
      <c r="Z162" s="31" t="s">
        <v>27</v>
      </c>
      <c r="AA162" s="32"/>
      <c r="AB162" s="226"/>
      <c r="AC162" s="162"/>
      <c r="AD162" s="428"/>
      <c r="AE162" s="31" t="s">
        <v>27</v>
      </c>
      <c r="AF162" s="32"/>
    </row>
    <row r="163" spans="1:33" ht="12.75" thickBot="1" x14ac:dyDescent="0.3">
      <c r="A163" s="484"/>
      <c r="B163" s="617"/>
      <c r="C163" s="227"/>
      <c r="D163" s="162"/>
      <c r="E163" s="163"/>
      <c r="F163" s="33" t="s">
        <v>28</v>
      </c>
      <c r="G163" s="34"/>
      <c r="H163" s="160"/>
      <c r="I163" s="153"/>
      <c r="J163" s="157"/>
      <c r="K163" s="33" t="s">
        <v>28</v>
      </c>
      <c r="L163" s="34"/>
      <c r="M163" s="160"/>
      <c r="N163" s="153"/>
      <c r="O163" s="157"/>
      <c r="P163" s="33" t="s">
        <v>28</v>
      </c>
      <c r="Q163" s="34"/>
      <c r="R163" s="227"/>
      <c r="S163" s="162"/>
      <c r="T163" s="163"/>
      <c r="U163" s="33" t="s">
        <v>28</v>
      </c>
      <c r="V163" s="34"/>
      <c r="W163" s="227"/>
      <c r="X163" s="162"/>
      <c r="Y163" s="163"/>
      <c r="Z163" s="33" t="s">
        <v>28</v>
      </c>
      <c r="AA163" s="34"/>
      <c r="AB163" s="227"/>
      <c r="AC163" s="162"/>
      <c r="AD163" s="428"/>
      <c r="AE163" s="33" t="s">
        <v>28</v>
      </c>
      <c r="AF163" s="34"/>
    </row>
    <row r="164" spans="1:33" ht="12.75" thickTop="1" x14ac:dyDescent="0.25">
      <c r="A164" s="630" t="s">
        <v>63</v>
      </c>
      <c r="B164" s="635" t="s">
        <v>64</v>
      </c>
      <c r="C164" s="364"/>
      <c r="D164" s="172"/>
      <c r="E164" s="173"/>
      <c r="F164" s="35" t="s">
        <v>27</v>
      </c>
      <c r="G164" s="36"/>
      <c r="H164" s="364"/>
      <c r="I164" s="172"/>
      <c r="J164" s="173"/>
      <c r="K164" s="35" t="s">
        <v>27</v>
      </c>
      <c r="L164" s="36"/>
      <c r="M164" s="340"/>
      <c r="N164" s="164"/>
      <c r="O164" s="222"/>
      <c r="P164" s="35" t="s">
        <v>27</v>
      </c>
      <c r="Q164" s="36"/>
      <c r="R164" s="364"/>
      <c r="S164" s="172"/>
      <c r="T164" s="173"/>
      <c r="U164" s="35" t="s">
        <v>27</v>
      </c>
      <c r="V164" s="36"/>
      <c r="W164" s="364"/>
      <c r="X164" s="172"/>
      <c r="Y164" s="518"/>
      <c r="Z164" s="35" t="s">
        <v>27</v>
      </c>
      <c r="AA164" s="36"/>
      <c r="AB164" s="340"/>
      <c r="AC164" s="164"/>
      <c r="AD164" s="301"/>
      <c r="AE164" s="35" t="s">
        <v>27</v>
      </c>
      <c r="AF164" s="36"/>
    </row>
    <row r="165" spans="1:33" ht="12.75" thickBot="1" x14ac:dyDescent="0.3">
      <c r="A165" s="631"/>
      <c r="B165" s="636"/>
      <c r="C165" s="161"/>
      <c r="D165" s="154"/>
      <c r="E165" s="174"/>
      <c r="F165" s="40" t="s">
        <v>28</v>
      </c>
      <c r="G165" s="41"/>
      <c r="H165" s="161"/>
      <c r="I165" s="154"/>
      <c r="J165" s="174"/>
      <c r="K165" s="40" t="s">
        <v>28</v>
      </c>
      <c r="L165" s="41"/>
      <c r="M165" s="225"/>
      <c r="N165" s="165"/>
      <c r="O165" s="223"/>
      <c r="P165" s="40" t="s">
        <v>28</v>
      </c>
      <c r="Q165" s="41"/>
      <c r="R165" s="161"/>
      <c r="S165" s="154"/>
      <c r="T165" s="174"/>
      <c r="U165" s="40" t="s">
        <v>28</v>
      </c>
      <c r="V165" s="41"/>
      <c r="W165" s="161"/>
      <c r="X165" s="154"/>
      <c r="Y165" s="519"/>
      <c r="Z165" s="40" t="s">
        <v>28</v>
      </c>
      <c r="AA165" s="41"/>
      <c r="AB165" s="225"/>
      <c r="AC165" s="165"/>
      <c r="AD165" s="302"/>
      <c r="AE165" s="40" t="s">
        <v>28</v>
      </c>
      <c r="AF165" s="41"/>
    </row>
    <row r="166" spans="1:33" ht="12.75" thickTop="1" x14ac:dyDescent="0.25">
      <c r="A166" s="641" t="s">
        <v>65</v>
      </c>
      <c r="B166" s="639" t="s">
        <v>66</v>
      </c>
      <c r="C166" s="224"/>
      <c r="D166" s="162"/>
      <c r="E166" s="222"/>
      <c r="F166" s="31" t="s">
        <v>27</v>
      </c>
      <c r="G166" s="32"/>
      <c r="H166" s="224"/>
      <c r="I166" s="162"/>
      <c r="J166" s="222"/>
      <c r="K166" s="31" t="s">
        <v>27</v>
      </c>
      <c r="L166" s="32"/>
      <c r="M166" s="226"/>
      <c r="N166" s="162"/>
      <c r="O166" s="222"/>
      <c r="P166" s="31" t="s">
        <v>27</v>
      </c>
      <c r="Q166" s="32"/>
      <c r="R166" s="224"/>
      <c r="S166" s="162"/>
      <c r="T166" s="222"/>
      <c r="U166" s="31" t="s">
        <v>27</v>
      </c>
      <c r="V166" s="32"/>
      <c r="W166" s="224"/>
      <c r="X166" s="162"/>
      <c r="Y166" s="222"/>
      <c r="Z166" s="31" t="s">
        <v>27</v>
      </c>
      <c r="AA166" s="32"/>
      <c r="AB166" s="224"/>
      <c r="AC166" s="162"/>
      <c r="AD166" s="301"/>
      <c r="AE166" s="31" t="s">
        <v>27</v>
      </c>
      <c r="AF166" s="32"/>
    </row>
    <row r="167" spans="1:33" ht="12.75" thickBot="1" x14ac:dyDescent="0.3">
      <c r="A167" s="641"/>
      <c r="B167" s="639"/>
      <c r="C167" s="225"/>
      <c r="D167" s="162"/>
      <c r="E167" s="223"/>
      <c r="F167" s="33" t="s">
        <v>28</v>
      </c>
      <c r="G167" s="34"/>
      <c r="H167" s="225"/>
      <c r="I167" s="162"/>
      <c r="J167" s="223"/>
      <c r="K167" s="33" t="s">
        <v>28</v>
      </c>
      <c r="L167" s="34"/>
      <c r="M167" s="227"/>
      <c r="N167" s="162"/>
      <c r="O167" s="223"/>
      <c r="P167" s="33" t="s">
        <v>28</v>
      </c>
      <c r="Q167" s="34"/>
      <c r="R167" s="225"/>
      <c r="S167" s="162"/>
      <c r="T167" s="223"/>
      <c r="U167" s="33" t="s">
        <v>28</v>
      </c>
      <c r="V167" s="34"/>
      <c r="W167" s="225"/>
      <c r="X167" s="162"/>
      <c r="Y167" s="223"/>
      <c r="Z167" s="33" t="s">
        <v>28</v>
      </c>
      <c r="AA167" s="34"/>
      <c r="AB167" s="225"/>
      <c r="AC167" s="162"/>
      <c r="AD167" s="302"/>
      <c r="AE167" s="33" t="s">
        <v>28</v>
      </c>
      <c r="AF167" s="34"/>
      <c r="AG167" s="1" t="s">
        <v>67</v>
      </c>
    </row>
    <row r="168" spans="1:33" ht="12.75" thickTop="1" x14ac:dyDescent="0.25">
      <c r="A168" s="632" t="s">
        <v>68</v>
      </c>
      <c r="B168" s="642" t="s">
        <v>69</v>
      </c>
      <c r="C168" s="224"/>
      <c r="D168" s="164"/>
      <c r="E168" s="222"/>
      <c r="F168" s="35" t="s">
        <v>27</v>
      </c>
      <c r="G168" s="36"/>
      <c r="H168" s="151"/>
      <c r="I168" s="172"/>
      <c r="J168" s="173"/>
      <c r="K168" s="35" t="s">
        <v>27</v>
      </c>
      <c r="L168" s="36"/>
      <c r="M168" s="364"/>
      <c r="N168" s="172"/>
      <c r="O168" s="173"/>
      <c r="P168" s="35" t="s">
        <v>27</v>
      </c>
      <c r="Q168" s="36"/>
      <c r="R168" s="151"/>
      <c r="S168" s="172"/>
      <c r="T168" s="173"/>
      <c r="U168" s="35" t="s">
        <v>27</v>
      </c>
      <c r="V168" s="36"/>
      <c r="W168" s="151"/>
      <c r="X168" s="172"/>
      <c r="Y168" s="173"/>
      <c r="Z168" s="35" t="s">
        <v>27</v>
      </c>
      <c r="AA168" s="36"/>
      <c r="AB168" s="224"/>
      <c r="AC168" s="164"/>
      <c r="AD168" s="301"/>
      <c r="AE168" s="35" t="s">
        <v>27</v>
      </c>
      <c r="AF168" s="36"/>
    </row>
    <row r="169" spans="1:33" ht="12.75" thickBot="1" x14ac:dyDescent="0.3">
      <c r="A169" s="633"/>
      <c r="B169" s="643"/>
      <c r="C169" s="225"/>
      <c r="D169" s="165"/>
      <c r="E169" s="223"/>
      <c r="F169" s="40" t="s">
        <v>28</v>
      </c>
      <c r="G169" s="43"/>
      <c r="H169" s="161"/>
      <c r="I169" s="154"/>
      <c r="J169" s="174"/>
      <c r="K169" s="40" t="s">
        <v>28</v>
      </c>
      <c r="L169" s="43"/>
      <c r="M169" s="161"/>
      <c r="N169" s="154"/>
      <c r="O169" s="174"/>
      <c r="P169" s="40" t="s">
        <v>28</v>
      </c>
      <c r="Q169" s="43"/>
      <c r="R169" s="161"/>
      <c r="S169" s="154"/>
      <c r="T169" s="174"/>
      <c r="U169" s="40" t="s">
        <v>28</v>
      </c>
      <c r="V169" s="43"/>
      <c r="W169" s="161"/>
      <c r="X169" s="154"/>
      <c r="Y169" s="174"/>
      <c r="Z169" s="40" t="s">
        <v>28</v>
      </c>
      <c r="AA169" s="43"/>
      <c r="AB169" s="225"/>
      <c r="AC169" s="165"/>
      <c r="AD169" s="302"/>
      <c r="AE169" s="40" t="s">
        <v>28</v>
      </c>
      <c r="AF169" s="43"/>
    </row>
    <row r="170" spans="1:33" ht="12.75" thickTop="1" x14ac:dyDescent="0.25">
      <c r="A170" s="484" t="s">
        <v>70</v>
      </c>
      <c r="B170" s="639" t="s">
        <v>71</v>
      </c>
      <c r="C170" s="151"/>
      <c r="D170" s="153"/>
      <c r="E170" s="157"/>
      <c r="F170" s="31" t="s">
        <v>27</v>
      </c>
      <c r="G170" s="32"/>
      <c r="H170" s="224"/>
      <c r="I170" s="162"/>
      <c r="J170" s="163"/>
      <c r="K170" s="31" t="s">
        <v>27</v>
      </c>
      <c r="L170" s="32"/>
      <c r="M170" s="151"/>
      <c r="N170" s="153"/>
      <c r="O170" s="157"/>
      <c r="P170" s="31" t="s">
        <v>27</v>
      </c>
      <c r="Q170" s="32"/>
      <c r="R170" s="151"/>
      <c r="S170" s="153"/>
      <c r="T170" s="173"/>
      <c r="U170" s="31" t="s">
        <v>27</v>
      </c>
      <c r="V170" s="32"/>
      <c r="W170" s="151"/>
      <c r="X170" s="153"/>
      <c r="Y170" s="157"/>
      <c r="Z170" s="31" t="s">
        <v>27</v>
      </c>
      <c r="AA170" s="32"/>
      <c r="AB170" s="151"/>
      <c r="AC170" s="153"/>
      <c r="AD170" s="184"/>
      <c r="AE170" s="31" t="s">
        <v>27</v>
      </c>
      <c r="AF170" s="32"/>
    </row>
    <row r="171" spans="1:33" ht="12.75" thickBot="1" x14ac:dyDescent="0.3">
      <c r="A171" s="484"/>
      <c r="B171" s="639"/>
      <c r="C171" s="161"/>
      <c r="D171" s="153"/>
      <c r="E171" s="157"/>
      <c r="F171" s="33" t="s">
        <v>28</v>
      </c>
      <c r="G171" s="34"/>
      <c r="H171" s="225"/>
      <c r="I171" s="162"/>
      <c r="J171" s="163"/>
      <c r="K171" s="33" t="s">
        <v>28</v>
      </c>
      <c r="L171" s="34"/>
      <c r="M171" s="161"/>
      <c r="N171" s="153"/>
      <c r="O171" s="157"/>
      <c r="P171" s="33" t="s">
        <v>28</v>
      </c>
      <c r="Q171" s="34"/>
      <c r="R171" s="161"/>
      <c r="S171" s="153"/>
      <c r="T171" s="174"/>
      <c r="U171" s="33" t="s">
        <v>28</v>
      </c>
      <c r="V171" s="34"/>
      <c r="W171" s="161"/>
      <c r="X171" s="153"/>
      <c r="Y171" s="157"/>
      <c r="Z171" s="33" t="s">
        <v>28</v>
      </c>
      <c r="AA171" s="34"/>
      <c r="AB171" s="161"/>
      <c r="AC171" s="153"/>
      <c r="AD171" s="184"/>
      <c r="AE171" s="33" t="s">
        <v>28</v>
      </c>
      <c r="AF171" s="34"/>
    </row>
    <row r="172" spans="1:33" ht="12.75" thickTop="1" x14ac:dyDescent="0.25">
      <c r="A172" s="632" t="s">
        <v>72</v>
      </c>
      <c r="B172" s="642" t="s">
        <v>73</v>
      </c>
      <c r="C172" s="224"/>
      <c r="D172" s="164"/>
      <c r="E172" s="222"/>
      <c r="F172" s="35" t="s">
        <v>27</v>
      </c>
      <c r="G172" s="36"/>
      <c r="H172" s="224"/>
      <c r="I172" s="164"/>
      <c r="J172" s="222"/>
      <c r="K172" s="35" t="s">
        <v>27</v>
      </c>
      <c r="L172" s="36"/>
      <c r="M172" s="224"/>
      <c r="N172" s="164"/>
      <c r="O172" s="222"/>
      <c r="P172" s="35" t="s">
        <v>27</v>
      </c>
      <c r="Q172" s="36"/>
      <c r="R172" s="224"/>
      <c r="S172" s="164"/>
      <c r="T172" s="222"/>
      <c r="U172" s="35" t="s">
        <v>27</v>
      </c>
      <c r="V172" s="36"/>
      <c r="W172" s="151"/>
      <c r="X172" s="172"/>
      <c r="Y172" s="173"/>
      <c r="Z172" s="35" t="s">
        <v>27</v>
      </c>
      <c r="AA172" s="36"/>
      <c r="AB172" s="224"/>
      <c r="AC172" s="164"/>
      <c r="AD172" s="301"/>
      <c r="AE172" s="35" t="s">
        <v>27</v>
      </c>
      <c r="AF172" s="36"/>
    </row>
    <row r="173" spans="1:33" ht="12.75" thickBot="1" x14ac:dyDescent="0.3">
      <c r="A173" s="633"/>
      <c r="B173" s="643"/>
      <c r="C173" s="225"/>
      <c r="D173" s="165"/>
      <c r="E173" s="223"/>
      <c r="F173" s="40" t="s">
        <v>28</v>
      </c>
      <c r="G173" s="41"/>
      <c r="H173" s="225"/>
      <c r="I173" s="165"/>
      <c r="J173" s="223"/>
      <c r="K173" s="40" t="s">
        <v>28</v>
      </c>
      <c r="L173" s="41"/>
      <c r="M173" s="225"/>
      <c r="N173" s="165"/>
      <c r="O173" s="223"/>
      <c r="P173" s="40" t="s">
        <v>28</v>
      </c>
      <c r="Q173" s="41"/>
      <c r="R173" s="225"/>
      <c r="S173" s="165"/>
      <c r="T173" s="223"/>
      <c r="U173" s="40" t="s">
        <v>28</v>
      </c>
      <c r="V173" s="41"/>
      <c r="W173" s="161"/>
      <c r="X173" s="154"/>
      <c r="Y173" s="174"/>
      <c r="Z173" s="40" t="s">
        <v>28</v>
      </c>
      <c r="AA173" s="41"/>
      <c r="AB173" s="225"/>
      <c r="AC173" s="165"/>
      <c r="AD173" s="302"/>
      <c r="AE173" s="40" t="s">
        <v>28</v>
      </c>
      <c r="AF173" s="41"/>
    </row>
    <row r="174" spans="1:33" ht="12.75" thickTop="1" x14ac:dyDescent="0.25">
      <c r="A174" s="641" t="s">
        <v>74</v>
      </c>
      <c r="B174" s="639" t="s">
        <v>75</v>
      </c>
      <c r="C174" s="151"/>
      <c r="D174" s="153"/>
      <c r="E174" s="157"/>
      <c r="F174" s="31" t="s">
        <v>27</v>
      </c>
      <c r="G174" s="32"/>
      <c r="H174" s="151"/>
      <c r="I174" s="153"/>
      <c r="J174" s="157"/>
      <c r="K174" s="31" t="s">
        <v>27</v>
      </c>
      <c r="L174" s="32"/>
      <c r="M174" s="151"/>
      <c r="N174" s="153"/>
      <c r="O174" s="157"/>
      <c r="P174" s="31" t="s">
        <v>27</v>
      </c>
      <c r="Q174" s="32"/>
      <c r="R174" s="151"/>
      <c r="S174" s="153"/>
      <c r="T174" s="173"/>
      <c r="U174" s="31" t="s">
        <v>27</v>
      </c>
      <c r="V174" s="32"/>
      <c r="W174" s="151"/>
      <c r="X174" s="153"/>
      <c r="Y174" s="157"/>
      <c r="Z174" s="31" t="s">
        <v>27</v>
      </c>
      <c r="AA174" s="32"/>
      <c r="AB174" s="151"/>
      <c r="AC174" s="153"/>
      <c r="AD174" s="184"/>
      <c r="AE174" s="31" t="s">
        <v>27</v>
      </c>
      <c r="AF174" s="32"/>
    </row>
    <row r="175" spans="1:33" ht="12.75" thickBot="1" x14ac:dyDescent="0.3">
      <c r="A175" s="641"/>
      <c r="B175" s="639"/>
      <c r="C175" s="161"/>
      <c r="D175" s="153"/>
      <c r="E175" s="157"/>
      <c r="F175" s="33" t="s">
        <v>28</v>
      </c>
      <c r="G175" s="34"/>
      <c r="H175" s="161"/>
      <c r="I175" s="153"/>
      <c r="J175" s="157"/>
      <c r="K175" s="33" t="s">
        <v>28</v>
      </c>
      <c r="L175" s="34"/>
      <c r="M175" s="161"/>
      <c r="N175" s="153"/>
      <c r="O175" s="157"/>
      <c r="P175" s="33" t="s">
        <v>28</v>
      </c>
      <c r="Q175" s="34"/>
      <c r="R175" s="161"/>
      <c r="S175" s="153"/>
      <c r="T175" s="174"/>
      <c r="U175" s="33" t="s">
        <v>28</v>
      </c>
      <c r="V175" s="34"/>
      <c r="W175" s="161"/>
      <c r="X175" s="153"/>
      <c r="Y175" s="157"/>
      <c r="Z175" s="33" t="s">
        <v>28</v>
      </c>
      <c r="AA175" s="34"/>
      <c r="AB175" s="161"/>
      <c r="AC175" s="153"/>
      <c r="AD175" s="184"/>
      <c r="AE175" s="33" t="s">
        <v>28</v>
      </c>
      <c r="AF175" s="34"/>
    </row>
    <row r="176" spans="1:33" ht="12.75" thickTop="1" x14ac:dyDescent="0.25">
      <c r="A176" s="632" t="s">
        <v>76</v>
      </c>
      <c r="B176" s="642" t="s">
        <v>77</v>
      </c>
      <c r="C176" s="151"/>
      <c r="D176" s="172"/>
      <c r="E176" s="173"/>
      <c r="F176" s="35" t="s">
        <v>27</v>
      </c>
      <c r="G176" s="36"/>
      <c r="H176" s="151"/>
      <c r="I176" s="172"/>
      <c r="J176" s="173"/>
      <c r="K176" s="35" t="s">
        <v>27</v>
      </c>
      <c r="L176" s="36"/>
      <c r="M176" s="151"/>
      <c r="N176" s="172"/>
      <c r="O176" s="173"/>
      <c r="P176" s="35" t="s">
        <v>27</v>
      </c>
      <c r="Q176" s="36"/>
      <c r="R176" s="224"/>
      <c r="S176" s="164"/>
      <c r="T176" s="222"/>
      <c r="U176" s="35" t="s">
        <v>27</v>
      </c>
      <c r="V176" s="36"/>
      <c r="W176" s="224"/>
      <c r="X176" s="164"/>
      <c r="Y176" s="222"/>
      <c r="Z176" s="35" t="s">
        <v>27</v>
      </c>
      <c r="AA176" s="36"/>
      <c r="AB176" s="224"/>
      <c r="AC176" s="164"/>
      <c r="AD176" s="301"/>
      <c r="AE176" s="35" t="s">
        <v>27</v>
      </c>
      <c r="AF176" s="36"/>
    </row>
    <row r="177" spans="1:32" ht="12.75" thickBot="1" x14ac:dyDescent="0.3">
      <c r="A177" s="633"/>
      <c r="B177" s="643"/>
      <c r="C177" s="161"/>
      <c r="D177" s="154"/>
      <c r="E177" s="174"/>
      <c r="F177" s="40" t="s">
        <v>28</v>
      </c>
      <c r="G177" s="41"/>
      <c r="H177" s="161"/>
      <c r="I177" s="154"/>
      <c r="J177" s="174"/>
      <c r="K177" s="40" t="s">
        <v>28</v>
      </c>
      <c r="L177" s="41"/>
      <c r="M177" s="161"/>
      <c r="N177" s="154"/>
      <c r="O177" s="174"/>
      <c r="P177" s="40" t="s">
        <v>28</v>
      </c>
      <c r="Q177" s="41"/>
      <c r="R177" s="225"/>
      <c r="S177" s="165"/>
      <c r="T177" s="223"/>
      <c r="U177" s="40" t="s">
        <v>28</v>
      </c>
      <c r="V177" s="41"/>
      <c r="W177" s="225"/>
      <c r="X177" s="165"/>
      <c r="Y177" s="223"/>
      <c r="Z177" s="40" t="s">
        <v>28</v>
      </c>
      <c r="AA177" s="41"/>
      <c r="AB177" s="225"/>
      <c r="AC177" s="165"/>
      <c r="AD177" s="302"/>
      <c r="AE177" s="40" t="s">
        <v>28</v>
      </c>
      <c r="AF177" s="41"/>
    </row>
    <row r="178" spans="1:32" ht="12.75" thickTop="1" x14ac:dyDescent="0.25">
      <c r="A178" s="641" t="s">
        <v>78</v>
      </c>
      <c r="B178" s="639" t="s">
        <v>79</v>
      </c>
      <c r="C178" s="151"/>
      <c r="D178" s="153"/>
      <c r="E178" s="157"/>
      <c r="F178" s="31" t="s">
        <v>27</v>
      </c>
      <c r="G178" s="32"/>
      <c r="H178" s="151"/>
      <c r="I178" s="153"/>
      <c r="J178" s="157"/>
      <c r="K178" s="31" t="s">
        <v>27</v>
      </c>
      <c r="L178" s="32"/>
      <c r="M178" s="151"/>
      <c r="N178" s="172"/>
      <c r="O178" s="157"/>
      <c r="P178" s="31" t="s">
        <v>27</v>
      </c>
      <c r="Q178" s="32"/>
      <c r="R178" s="224"/>
      <c r="S178" s="162"/>
      <c r="T178" s="163"/>
      <c r="U178" s="31" t="s">
        <v>27</v>
      </c>
      <c r="V178" s="32"/>
      <c r="W178" s="151"/>
      <c r="X178" s="153"/>
      <c r="Y178" s="157"/>
      <c r="Z178" s="31" t="s">
        <v>27</v>
      </c>
      <c r="AA178" s="32"/>
      <c r="AB178" s="151"/>
      <c r="AC178" s="153"/>
      <c r="AD178" s="184"/>
      <c r="AE178" s="31" t="s">
        <v>27</v>
      </c>
      <c r="AF178" s="32"/>
    </row>
    <row r="179" spans="1:32" ht="12.75" thickBot="1" x14ac:dyDescent="0.3">
      <c r="A179" s="641"/>
      <c r="B179" s="639"/>
      <c r="C179" s="161"/>
      <c r="D179" s="153"/>
      <c r="E179" s="157"/>
      <c r="F179" s="33" t="s">
        <v>28</v>
      </c>
      <c r="G179" s="34"/>
      <c r="H179" s="161"/>
      <c r="I179" s="153"/>
      <c r="J179" s="157"/>
      <c r="K179" s="33" t="s">
        <v>28</v>
      </c>
      <c r="L179" s="34"/>
      <c r="M179" s="161"/>
      <c r="N179" s="154"/>
      <c r="O179" s="157"/>
      <c r="P179" s="33" t="s">
        <v>28</v>
      </c>
      <c r="Q179" s="34"/>
      <c r="R179" s="225"/>
      <c r="S179" s="162"/>
      <c r="T179" s="163"/>
      <c r="U179" s="33" t="s">
        <v>28</v>
      </c>
      <c r="V179" s="34"/>
      <c r="W179" s="161"/>
      <c r="X179" s="153"/>
      <c r="Y179" s="157"/>
      <c r="Z179" s="33" t="s">
        <v>28</v>
      </c>
      <c r="AA179" s="34"/>
      <c r="AB179" s="161"/>
      <c r="AC179" s="153"/>
      <c r="AD179" s="184"/>
      <c r="AE179" s="33" t="s">
        <v>28</v>
      </c>
      <c r="AF179" s="34"/>
    </row>
    <row r="180" spans="1:32" ht="12.75" thickTop="1" x14ac:dyDescent="0.25">
      <c r="A180" s="632" t="s">
        <v>80</v>
      </c>
      <c r="B180" s="642" t="s">
        <v>81</v>
      </c>
      <c r="C180" s="224"/>
      <c r="D180" s="164"/>
      <c r="E180" s="222"/>
      <c r="F180" s="35" t="s">
        <v>27</v>
      </c>
      <c r="G180" s="36"/>
      <c r="H180" s="224"/>
      <c r="I180" s="164"/>
      <c r="J180" s="222"/>
      <c r="K180" s="35" t="s">
        <v>27</v>
      </c>
      <c r="L180" s="36"/>
      <c r="M180" s="151"/>
      <c r="N180" s="172"/>
      <c r="O180" s="173"/>
      <c r="P180" s="35" t="s">
        <v>27</v>
      </c>
      <c r="Q180" s="36"/>
      <c r="R180" s="151"/>
      <c r="S180" s="172"/>
      <c r="T180" s="173"/>
      <c r="U180" s="35" t="s">
        <v>27</v>
      </c>
      <c r="V180" s="36"/>
      <c r="W180" s="151"/>
      <c r="X180" s="172"/>
      <c r="Y180" s="173"/>
      <c r="Z180" s="35" t="s">
        <v>27</v>
      </c>
      <c r="AA180" s="36"/>
      <c r="AB180" s="151"/>
      <c r="AC180" s="172"/>
      <c r="AD180" s="303"/>
      <c r="AE180" s="35" t="s">
        <v>27</v>
      </c>
      <c r="AF180" s="36"/>
    </row>
    <row r="181" spans="1:32" ht="12.75" thickBot="1" x14ac:dyDescent="0.3">
      <c r="A181" s="633"/>
      <c r="B181" s="643"/>
      <c r="C181" s="225"/>
      <c r="D181" s="165"/>
      <c r="E181" s="223"/>
      <c r="F181" s="40" t="s">
        <v>28</v>
      </c>
      <c r="G181" s="41"/>
      <c r="H181" s="225"/>
      <c r="I181" s="165"/>
      <c r="J181" s="223"/>
      <c r="K181" s="40" t="s">
        <v>28</v>
      </c>
      <c r="L181" s="41"/>
      <c r="M181" s="161"/>
      <c r="N181" s="154"/>
      <c r="O181" s="174"/>
      <c r="P181" s="40" t="s">
        <v>28</v>
      </c>
      <c r="Q181" s="41"/>
      <c r="R181" s="161"/>
      <c r="S181" s="154"/>
      <c r="T181" s="174"/>
      <c r="U181" s="40" t="s">
        <v>28</v>
      </c>
      <c r="V181" s="41"/>
      <c r="W181" s="161"/>
      <c r="X181" s="154"/>
      <c r="Y181" s="174"/>
      <c r="Z181" s="40" t="s">
        <v>28</v>
      </c>
      <c r="AA181" s="41"/>
      <c r="AB181" s="161"/>
      <c r="AC181" s="154"/>
      <c r="AD181" s="304"/>
      <c r="AE181" s="40" t="s">
        <v>28</v>
      </c>
      <c r="AF181" s="41"/>
    </row>
    <row r="182" spans="1:32" ht="12.75" thickTop="1" x14ac:dyDescent="0.25">
      <c r="A182" s="484" t="s">
        <v>82</v>
      </c>
      <c r="B182" s="639" t="s">
        <v>83</v>
      </c>
      <c r="C182" s="364"/>
      <c r="D182" s="172"/>
      <c r="E182" s="173"/>
      <c r="F182" s="31" t="s">
        <v>27</v>
      </c>
      <c r="G182" s="32"/>
      <c r="H182" s="151"/>
      <c r="I182" s="153"/>
      <c r="J182" s="157"/>
      <c r="K182" s="31" t="s">
        <v>27</v>
      </c>
      <c r="L182" s="32"/>
      <c r="M182" s="151"/>
      <c r="N182" s="153"/>
      <c r="O182" s="157"/>
      <c r="P182" s="31" t="s">
        <v>27</v>
      </c>
      <c r="Q182" s="32"/>
      <c r="R182" s="364"/>
      <c r="S182" s="153"/>
      <c r="T182" s="157"/>
      <c r="U182" s="31" t="s">
        <v>27</v>
      </c>
      <c r="V182" s="32"/>
      <c r="W182" s="151"/>
      <c r="X182" s="153"/>
      <c r="Y182" s="157"/>
      <c r="Z182" s="31" t="s">
        <v>27</v>
      </c>
      <c r="AA182" s="32"/>
      <c r="AB182" s="151"/>
      <c r="AC182" s="153"/>
      <c r="AD182" s="184"/>
      <c r="AE182" s="31" t="s">
        <v>27</v>
      </c>
      <c r="AF182" s="32"/>
    </row>
    <row r="183" spans="1:32" ht="12.75" thickBot="1" x14ac:dyDescent="0.3">
      <c r="A183" s="484"/>
      <c r="B183" s="639"/>
      <c r="C183" s="161"/>
      <c r="D183" s="154"/>
      <c r="E183" s="174"/>
      <c r="F183" s="33" t="s">
        <v>28</v>
      </c>
      <c r="G183" s="34"/>
      <c r="H183" s="161"/>
      <c r="I183" s="153"/>
      <c r="J183" s="157"/>
      <c r="K183" s="33" t="s">
        <v>28</v>
      </c>
      <c r="L183" s="34"/>
      <c r="M183" s="161"/>
      <c r="N183" s="153"/>
      <c r="O183" s="157"/>
      <c r="P183" s="33" t="s">
        <v>28</v>
      </c>
      <c r="Q183" s="34"/>
      <c r="R183" s="161"/>
      <c r="S183" s="153"/>
      <c r="T183" s="157"/>
      <c r="U183" s="33" t="s">
        <v>28</v>
      </c>
      <c r="V183" s="34"/>
      <c r="W183" s="161"/>
      <c r="X183" s="153"/>
      <c r="Y183" s="157"/>
      <c r="Z183" s="33" t="s">
        <v>28</v>
      </c>
      <c r="AA183" s="34"/>
      <c r="AB183" s="161"/>
      <c r="AC183" s="153"/>
      <c r="AD183" s="184"/>
      <c r="AE183" s="33" t="s">
        <v>28</v>
      </c>
      <c r="AF183" s="34"/>
    </row>
    <row r="184" spans="1:32" ht="12.75" thickTop="1" x14ac:dyDescent="0.25">
      <c r="A184" s="462" t="s">
        <v>84</v>
      </c>
      <c r="B184" s="654" t="s">
        <v>85</v>
      </c>
      <c r="C184" s="422"/>
      <c r="D184" s="268"/>
      <c r="E184" s="183"/>
      <c r="F184" s="35" t="s">
        <v>27</v>
      </c>
      <c r="G184" s="36"/>
      <c r="H184" s="266"/>
      <c r="I184" s="268"/>
      <c r="J184" s="183"/>
      <c r="K184" s="35" t="s">
        <v>27</v>
      </c>
      <c r="L184" s="36"/>
      <c r="M184" s="266"/>
      <c r="N184" s="268"/>
      <c r="O184" s="183"/>
      <c r="P184" s="35" t="s">
        <v>27</v>
      </c>
      <c r="Q184" s="36"/>
      <c r="R184" s="422"/>
      <c r="S184" s="268"/>
      <c r="T184" s="183"/>
      <c r="U184" s="35" t="s">
        <v>27</v>
      </c>
      <c r="V184" s="36"/>
      <c r="W184" s="266"/>
      <c r="X184" s="268"/>
      <c r="Y184" s="183"/>
      <c r="Z184" s="35" t="s">
        <v>27</v>
      </c>
      <c r="AA184" s="36"/>
      <c r="AB184" s="266"/>
      <c r="AC184" s="268"/>
      <c r="AD184" s="300"/>
      <c r="AE184" s="35" t="s">
        <v>27</v>
      </c>
      <c r="AF184" s="36"/>
    </row>
    <row r="185" spans="1:32" ht="12.75" thickBot="1" x14ac:dyDescent="0.3">
      <c r="A185" s="463"/>
      <c r="B185" s="655"/>
      <c r="C185" s="267"/>
      <c r="D185" s="259"/>
      <c r="E185" s="171"/>
      <c r="F185" s="40" t="s">
        <v>28</v>
      </c>
      <c r="G185" s="41"/>
      <c r="H185" s="267"/>
      <c r="I185" s="259"/>
      <c r="J185" s="171"/>
      <c r="K185" s="40" t="s">
        <v>28</v>
      </c>
      <c r="L185" s="41"/>
      <c r="M185" s="267"/>
      <c r="N185" s="259"/>
      <c r="O185" s="171"/>
      <c r="P185" s="40" t="s">
        <v>28</v>
      </c>
      <c r="Q185" s="41"/>
      <c r="R185" s="267"/>
      <c r="S185" s="259"/>
      <c r="T185" s="171"/>
      <c r="U185" s="40" t="s">
        <v>28</v>
      </c>
      <c r="V185" s="41"/>
      <c r="W185" s="267"/>
      <c r="X185" s="259"/>
      <c r="Y185" s="171"/>
      <c r="Z185" s="40" t="s">
        <v>28</v>
      </c>
      <c r="AA185" s="41"/>
      <c r="AB185" s="267"/>
      <c r="AC185" s="259"/>
      <c r="AD185" s="255"/>
      <c r="AE185" s="40" t="s">
        <v>28</v>
      </c>
      <c r="AF185" s="41"/>
    </row>
    <row r="186" spans="1:32" ht="12.75" thickTop="1" x14ac:dyDescent="0.25">
      <c r="A186" s="483" t="s">
        <v>86</v>
      </c>
      <c r="B186" s="469" t="s">
        <v>87</v>
      </c>
      <c r="C186" s="266"/>
      <c r="D186" s="258"/>
      <c r="E186" s="170"/>
      <c r="F186" s="31" t="s">
        <v>27</v>
      </c>
      <c r="G186" s="32"/>
      <c r="H186" s="266"/>
      <c r="I186" s="258"/>
      <c r="J186" s="170"/>
      <c r="K186" s="31" t="s">
        <v>27</v>
      </c>
      <c r="L186" s="32"/>
      <c r="M186" s="266"/>
      <c r="N186" s="258"/>
      <c r="O186" s="170"/>
      <c r="P186" s="31" t="s">
        <v>27</v>
      </c>
      <c r="Q186" s="32"/>
      <c r="R186" s="266"/>
      <c r="S186" s="258"/>
      <c r="T186" s="170"/>
      <c r="U186" s="31" t="s">
        <v>27</v>
      </c>
      <c r="V186" s="32"/>
      <c r="W186" s="266"/>
      <c r="X186" s="258"/>
      <c r="Y186" s="170"/>
      <c r="Z186" s="31" t="s">
        <v>27</v>
      </c>
      <c r="AA186" s="32"/>
      <c r="AB186" s="266"/>
      <c r="AC186" s="258"/>
      <c r="AD186" s="170"/>
      <c r="AE186" s="31" t="s">
        <v>27</v>
      </c>
      <c r="AF186" s="32"/>
    </row>
    <row r="187" spans="1:32" ht="12.75" thickBot="1" x14ac:dyDescent="0.3">
      <c r="A187" s="463"/>
      <c r="B187" s="470"/>
      <c r="C187" s="267"/>
      <c r="D187" s="259"/>
      <c r="E187" s="171"/>
      <c r="F187" s="40" t="s">
        <v>28</v>
      </c>
      <c r="G187" s="41"/>
      <c r="H187" s="267"/>
      <c r="I187" s="259"/>
      <c r="J187" s="171"/>
      <c r="K187" s="40" t="s">
        <v>28</v>
      </c>
      <c r="L187" s="41"/>
      <c r="M187" s="267"/>
      <c r="N187" s="259"/>
      <c r="O187" s="171"/>
      <c r="P187" s="40" t="s">
        <v>28</v>
      </c>
      <c r="Q187" s="41"/>
      <c r="R187" s="267"/>
      <c r="S187" s="259"/>
      <c r="T187" s="171"/>
      <c r="U187" s="40" t="s">
        <v>28</v>
      </c>
      <c r="V187" s="41"/>
      <c r="W187" s="267"/>
      <c r="X187" s="259"/>
      <c r="Y187" s="171"/>
      <c r="Z187" s="40" t="s">
        <v>28</v>
      </c>
      <c r="AA187" s="41"/>
      <c r="AB187" s="267"/>
      <c r="AC187" s="259"/>
      <c r="AD187" s="171"/>
      <c r="AE187" s="40" t="s">
        <v>28</v>
      </c>
      <c r="AF187" s="41"/>
    </row>
    <row r="188" spans="1:32" ht="12.75" thickTop="1" x14ac:dyDescent="0.25">
      <c r="A188" s="483" t="s">
        <v>89</v>
      </c>
      <c r="B188" s="469" t="s">
        <v>90</v>
      </c>
      <c r="C188" s="266"/>
      <c r="D188" s="258"/>
      <c r="E188" s="170"/>
      <c r="F188" s="31" t="s">
        <v>27</v>
      </c>
      <c r="G188" s="32"/>
      <c r="H188" s="387"/>
      <c r="I188" s="258"/>
      <c r="J188" s="170"/>
      <c r="K188" s="31" t="s">
        <v>27</v>
      </c>
      <c r="L188" s="32"/>
      <c r="M188" s="266"/>
      <c r="N188" s="258"/>
      <c r="O188" s="170"/>
      <c r="P188" s="31" t="s">
        <v>27</v>
      </c>
      <c r="Q188" s="32"/>
      <c r="R188" s="266"/>
      <c r="S188" s="258"/>
      <c r="T188" s="170"/>
      <c r="U188" s="31" t="s">
        <v>27</v>
      </c>
      <c r="V188" s="32"/>
      <c r="W188" s="266"/>
      <c r="X188" s="258"/>
      <c r="Y188" s="170"/>
      <c r="Z188" s="31" t="s">
        <v>27</v>
      </c>
      <c r="AA188" s="32"/>
      <c r="AB188" s="266"/>
      <c r="AC188" s="258"/>
      <c r="AD188" s="254"/>
      <c r="AE188" s="31" t="s">
        <v>27</v>
      </c>
      <c r="AF188" s="32"/>
    </row>
    <row r="189" spans="1:32" ht="12.75" thickBot="1" x14ac:dyDescent="0.3">
      <c r="A189" s="463"/>
      <c r="B189" s="470"/>
      <c r="C189" s="267"/>
      <c r="D189" s="259"/>
      <c r="E189" s="171"/>
      <c r="F189" s="40" t="s">
        <v>28</v>
      </c>
      <c r="G189" s="41"/>
      <c r="H189" s="388"/>
      <c r="I189" s="259"/>
      <c r="J189" s="171"/>
      <c r="K189" s="40" t="s">
        <v>28</v>
      </c>
      <c r="L189" s="41"/>
      <c r="M189" s="267"/>
      <c r="N189" s="259"/>
      <c r="O189" s="171"/>
      <c r="P189" s="40" t="s">
        <v>28</v>
      </c>
      <c r="Q189" s="41"/>
      <c r="R189" s="267"/>
      <c r="S189" s="259"/>
      <c r="T189" s="171"/>
      <c r="U189" s="40" t="s">
        <v>28</v>
      </c>
      <c r="V189" s="41"/>
      <c r="W189" s="267"/>
      <c r="X189" s="259"/>
      <c r="Y189" s="171"/>
      <c r="Z189" s="40" t="s">
        <v>28</v>
      </c>
      <c r="AA189" s="41"/>
      <c r="AB189" s="267"/>
      <c r="AC189" s="259"/>
      <c r="AD189" s="255"/>
      <c r="AE189" s="40" t="s">
        <v>28</v>
      </c>
      <c r="AF189" s="41"/>
    </row>
    <row r="190" spans="1:32" ht="12.75" thickTop="1" x14ac:dyDescent="0.25">
      <c r="A190" s="483" t="s">
        <v>84</v>
      </c>
      <c r="B190" s="469" t="s">
        <v>91</v>
      </c>
      <c r="C190" s="387"/>
      <c r="D190" s="258"/>
      <c r="E190" s="170"/>
      <c r="F190" s="31" t="s">
        <v>27</v>
      </c>
      <c r="G190" s="32"/>
      <c r="H190" s="387"/>
      <c r="I190" s="258"/>
      <c r="J190" s="170"/>
      <c r="K190" s="31" t="s">
        <v>27</v>
      </c>
      <c r="L190" s="32"/>
      <c r="M190" s="387"/>
      <c r="N190" s="258"/>
      <c r="O190" s="170"/>
      <c r="P190" s="31" t="s">
        <v>27</v>
      </c>
      <c r="Q190" s="32"/>
      <c r="R190" s="387"/>
      <c r="S190" s="258"/>
      <c r="T190" s="170"/>
      <c r="U190" s="31" t="s">
        <v>27</v>
      </c>
      <c r="V190" s="32"/>
      <c r="W190" s="387"/>
      <c r="X190" s="258"/>
      <c r="Y190" s="170"/>
      <c r="Z190" s="31" t="s">
        <v>27</v>
      </c>
      <c r="AA190" s="32"/>
      <c r="AB190" s="387"/>
      <c r="AC190" s="268"/>
      <c r="AD190" s="254"/>
      <c r="AE190" s="31" t="s">
        <v>27</v>
      </c>
      <c r="AF190" s="32"/>
    </row>
    <row r="191" spans="1:32" ht="12.75" thickBot="1" x14ac:dyDescent="0.3">
      <c r="A191" s="463"/>
      <c r="B191" s="470"/>
      <c r="C191" s="388"/>
      <c r="D191" s="259"/>
      <c r="E191" s="171"/>
      <c r="F191" s="40" t="s">
        <v>28</v>
      </c>
      <c r="G191" s="41"/>
      <c r="H191" s="388"/>
      <c r="I191" s="259"/>
      <c r="J191" s="171"/>
      <c r="K191" s="40" t="s">
        <v>28</v>
      </c>
      <c r="L191" s="41"/>
      <c r="M191" s="388"/>
      <c r="N191" s="259"/>
      <c r="O191" s="171"/>
      <c r="P191" s="40" t="s">
        <v>28</v>
      </c>
      <c r="Q191" s="41"/>
      <c r="R191" s="388"/>
      <c r="S191" s="259"/>
      <c r="T191" s="171"/>
      <c r="U191" s="40" t="s">
        <v>28</v>
      </c>
      <c r="V191" s="41"/>
      <c r="W191" s="388"/>
      <c r="X191" s="259"/>
      <c r="Y191" s="171"/>
      <c r="Z191" s="40" t="s">
        <v>28</v>
      </c>
      <c r="AA191" s="41"/>
      <c r="AB191" s="388"/>
      <c r="AC191" s="259"/>
      <c r="AD191" s="255"/>
      <c r="AE191" s="40" t="s">
        <v>28</v>
      </c>
      <c r="AF191" s="41"/>
    </row>
    <row r="192" spans="1:32" ht="12.75" thickTop="1" x14ac:dyDescent="0.25">
      <c r="A192" s="462" t="s">
        <v>84</v>
      </c>
      <c r="B192" s="485" t="s">
        <v>92</v>
      </c>
      <c r="C192" s="266"/>
      <c r="D192" s="258"/>
      <c r="E192" s="170"/>
      <c r="F192" s="31" t="s">
        <v>27</v>
      </c>
      <c r="G192" s="32"/>
      <c r="H192" s="266"/>
      <c r="I192" s="258"/>
      <c r="J192" s="170"/>
      <c r="K192" s="31" t="s">
        <v>27</v>
      </c>
      <c r="L192" s="32"/>
      <c r="M192" s="266"/>
      <c r="N192" s="258"/>
      <c r="O192" s="170"/>
      <c r="P192" s="31" t="s">
        <v>27</v>
      </c>
      <c r="Q192" s="32"/>
      <c r="R192" s="266"/>
      <c r="S192" s="258"/>
      <c r="T192" s="170"/>
      <c r="U192" s="31" t="s">
        <v>27</v>
      </c>
      <c r="V192" s="32"/>
      <c r="W192" s="266"/>
      <c r="X192" s="258"/>
      <c r="Y192" s="170"/>
      <c r="Z192" s="31" t="s">
        <v>27</v>
      </c>
      <c r="AA192" s="32"/>
      <c r="AB192" s="266"/>
      <c r="AC192" s="258"/>
      <c r="AD192" s="170"/>
      <c r="AE192" s="31" t="s">
        <v>27</v>
      </c>
      <c r="AF192" s="32"/>
    </row>
    <row r="193" spans="1:32" ht="12.75" thickBot="1" x14ac:dyDescent="0.3">
      <c r="A193" s="463"/>
      <c r="B193" s="481"/>
      <c r="C193" s="267"/>
      <c r="D193" s="259"/>
      <c r="E193" s="171"/>
      <c r="F193" s="40" t="s">
        <v>28</v>
      </c>
      <c r="G193" s="41"/>
      <c r="H193" s="267"/>
      <c r="I193" s="259"/>
      <c r="J193" s="171"/>
      <c r="K193" s="40" t="s">
        <v>28</v>
      </c>
      <c r="L193" s="41"/>
      <c r="M193" s="267"/>
      <c r="N193" s="259"/>
      <c r="O193" s="171"/>
      <c r="P193" s="40" t="s">
        <v>28</v>
      </c>
      <c r="Q193" s="41"/>
      <c r="R193" s="267"/>
      <c r="S193" s="259"/>
      <c r="T193" s="171"/>
      <c r="U193" s="40" t="s">
        <v>28</v>
      </c>
      <c r="V193" s="41"/>
      <c r="W193" s="267"/>
      <c r="X193" s="259"/>
      <c r="Y193" s="171"/>
      <c r="Z193" s="40" t="s">
        <v>28</v>
      </c>
      <c r="AA193" s="41"/>
      <c r="AB193" s="267"/>
      <c r="AC193" s="259"/>
      <c r="AD193" s="171"/>
      <c r="AE193" s="40" t="s">
        <v>28</v>
      </c>
      <c r="AF193" s="41"/>
    </row>
    <row r="194" spans="1:32" ht="12.75" thickTop="1" x14ac:dyDescent="0.25">
      <c r="A194" s="462" t="s">
        <v>93</v>
      </c>
      <c r="B194" s="480" t="s">
        <v>94</v>
      </c>
      <c r="C194" s="387"/>
      <c r="D194" s="268"/>
      <c r="E194" s="183"/>
      <c r="F194" s="31" t="s">
        <v>27</v>
      </c>
      <c r="G194" s="32"/>
      <c r="H194" s="185"/>
      <c r="I194" s="268"/>
      <c r="J194" s="183"/>
      <c r="K194" s="31" t="s">
        <v>27</v>
      </c>
      <c r="L194" s="32"/>
      <c r="M194" s="185"/>
      <c r="N194" s="268"/>
      <c r="O194" s="183"/>
      <c r="P194" s="31" t="s">
        <v>27</v>
      </c>
      <c r="Q194" s="32"/>
      <c r="R194" s="185"/>
      <c r="S194" s="268"/>
      <c r="T194" s="183"/>
      <c r="U194" s="31" t="s">
        <v>27</v>
      </c>
      <c r="V194" s="32"/>
      <c r="W194" s="185"/>
      <c r="X194" s="268"/>
      <c r="Y194" s="307"/>
      <c r="Z194" s="31" t="s">
        <v>27</v>
      </c>
      <c r="AA194" s="32"/>
      <c r="AB194" s="185"/>
      <c r="AC194" s="268"/>
      <c r="AD194" s="300"/>
      <c r="AE194" s="31" t="s">
        <v>27</v>
      </c>
      <c r="AF194" s="32"/>
    </row>
    <row r="195" spans="1:32" ht="12.75" thickBot="1" x14ac:dyDescent="0.3">
      <c r="A195" s="463"/>
      <c r="B195" s="481"/>
      <c r="C195" s="388"/>
      <c r="D195" s="259"/>
      <c r="E195" s="171"/>
      <c r="F195" s="40" t="s">
        <v>28</v>
      </c>
      <c r="G195" s="41"/>
      <c r="H195" s="186"/>
      <c r="I195" s="259"/>
      <c r="J195" s="171"/>
      <c r="K195" s="40" t="s">
        <v>28</v>
      </c>
      <c r="L195" s="41"/>
      <c r="M195" s="186"/>
      <c r="N195" s="259"/>
      <c r="O195" s="171"/>
      <c r="P195" s="40" t="s">
        <v>28</v>
      </c>
      <c r="Q195" s="41"/>
      <c r="R195" s="186"/>
      <c r="S195" s="259"/>
      <c r="T195" s="171"/>
      <c r="U195" s="40" t="s">
        <v>28</v>
      </c>
      <c r="V195" s="41"/>
      <c r="W195" s="186"/>
      <c r="X195" s="259"/>
      <c r="Y195" s="308"/>
      <c r="Z195" s="40" t="s">
        <v>28</v>
      </c>
      <c r="AA195" s="41"/>
      <c r="AB195" s="186"/>
      <c r="AC195" s="259"/>
      <c r="AD195" s="255"/>
      <c r="AE195" s="40" t="s">
        <v>28</v>
      </c>
      <c r="AF195" s="41"/>
    </row>
    <row r="196" spans="1:32" ht="12.75" thickTop="1" x14ac:dyDescent="0.25">
      <c r="A196" s="462" t="s">
        <v>95</v>
      </c>
      <c r="B196" s="480" t="s">
        <v>96</v>
      </c>
      <c r="C196" s="387"/>
      <c r="D196" s="268"/>
      <c r="E196" s="183"/>
      <c r="F196" s="31" t="s">
        <v>27</v>
      </c>
      <c r="G196" s="32"/>
      <c r="H196" s="185"/>
      <c r="I196" s="268"/>
      <c r="J196" s="183"/>
      <c r="K196" s="31" t="s">
        <v>27</v>
      </c>
      <c r="L196" s="32"/>
      <c r="M196" s="185"/>
      <c r="N196" s="268"/>
      <c r="O196" s="183"/>
      <c r="P196" s="31" t="s">
        <v>27</v>
      </c>
      <c r="Q196" s="32"/>
      <c r="R196" s="185"/>
      <c r="S196" s="268"/>
      <c r="T196" s="183"/>
      <c r="U196" s="31" t="s">
        <v>27</v>
      </c>
      <c r="V196" s="32"/>
      <c r="W196" s="185"/>
      <c r="X196" s="268"/>
      <c r="Y196" s="307"/>
      <c r="Z196" s="31" t="s">
        <v>27</v>
      </c>
      <c r="AA196" s="32"/>
      <c r="AB196" s="185"/>
      <c r="AC196" s="268"/>
      <c r="AD196" s="300"/>
      <c r="AE196" s="31" t="s">
        <v>27</v>
      </c>
      <c r="AF196" s="32"/>
    </row>
    <row r="197" spans="1:32" ht="12.75" thickBot="1" x14ac:dyDescent="0.3">
      <c r="A197" s="463"/>
      <c r="B197" s="481"/>
      <c r="C197" s="388"/>
      <c r="D197" s="259"/>
      <c r="E197" s="171"/>
      <c r="F197" s="40" t="s">
        <v>28</v>
      </c>
      <c r="G197" s="41"/>
      <c r="H197" s="186"/>
      <c r="I197" s="259"/>
      <c r="J197" s="171"/>
      <c r="K197" s="40" t="s">
        <v>28</v>
      </c>
      <c r="L197" s="41"/>
      <c r="M197" s="186"/>
      <c r="N197" s="259"/>
      <c r="O197" s="171"/>
      <c r="P197" s="40" t="s">
        <v>28</v>
      </c>
      <c r="Q197" s="41"/>
      <c r="R197" s="186"/>
      <c r="S197" s="259"/>
      <c r="T197" s="171"/>
      <c r="U197" s="40" t="s">
        <v>28</v>
      </c>
      <c r="V197" s="41"/>
      <c r="W197" s="186"/>
      <c r="X197" s="259"/>
      <c r="Y197" s="308"/>
      <c r="Z197" s="40" t="s">
        <v>28</v>
      </c>
      <c r="AA197" s="41"/>
      <c r="AB197" s="186"/>
      <c r="AC197" s="259"/>
      <c r="AD197" s="255"/>
      <c r="AE197" s="40" t="s">
        <v>28</v>
      </c>
      <c r="AF197" s="41"/>
    </row>
    <row r="198" spans="1:32" ht="12.75" thickTop="1" x14ac:dyDescent="0.25">
      <c r="A198" s="483" t="s">
        <v>97</v>
      </c>
      <c r="B198" s="469" t="s">
        <v>98</v>
      </c>
      <c r="C198" s="266"/>
      <c r="D198" s="258"/>
      <c r="E198" s="170"/>
      <c r="F198" s="31" t="s">
        <v>27</v>
      </c>
      <c r="G198" s="32"/>
      <c r="H198" s="266"/>
      <c r="I198" s="258"/>
      <c r="J198" s="170"/>
      <c r="K198" s="31" t="s">
        <v>27</v>
      </c>
      <c r="L198" s="32"/>
      <c r="M198" s="266"/>
      <c r="N198" s="258"/>
      <c r="O198" s="170"/>
      <c r="P198" s="31" t="s">
        <v>27</v>
      </c>
      <c r="Q198" s="32"/>
      <c r="R198" s="266"/>
      <c r="S198" s="258"/>
      <c r="T198" s="170"/>
      <c r="U198" s="31" t="s">
        <v>27</v>
      </c>
      <c r="V198" s="32"/>
      <c r="W198" s="266"/>
      <c r="X198" s="258"/>
      <c r="Y198" s="170"/>
      <c r="Z198" s="31" t="s">
        <v>27</v>
      </c>
      <c r="AA198" s="32"/>
      <c r="AB198" s="266"/>
      <c r="AC198" s="258"/>
      <c r="AD198" s="170"/>
      <c r="AE198" s="31" t="s">
        <v>27</v>
      </c>
      <c r="AF198" s="32"/>
    </row>
    <row r="199" spans="1:32" ht="12.75" thickBot="1" x14ac:dyDescent="0.3">
      <c r="A199" s="463"/>
      <c r="B199" s="470"/>
      <c r="C199" s="267"/>
      <c r="D199" s="259"/>
      <c r="E199" s="171"/>
      <c r="F199" s="40" t="s">
        <v>28</v>
      </c>
      <c r="G199" s="43"/>
      <c r="H199" s="267"/>
      <c r="I199" s="259"/>
      <c r="J199" s="171"/>
      <c r="K199" s="40" t="s">
        <v>28</v>
      </c>
      <c r="L199" s="41"/>
      <c r="M199" s="267"/>
      <c r="N199" s="259"/>
      <c r="O199" s="171"/>
      <c r="P199" s="40" t="s">
        <v>28</v>
      </c>
      <c r="Q199" s="41"/>
      <c r="R199" s="267"/>
      <c r="S199" s="259"/>
      <c r="T199" s="171"/>
      <c r="U199" s="40" t="s">
        <v>28</v>
      </c>
      <c r="V199" s="41"/>
      <c r="W199" s="267"/>
      <c r="X199" s="259"/>
      <c r="Y199" s="171"/>
      <c r="Z199" s="40" t="s">
        <v>28</v>
      </c>
      <c r="AA199" s="41"/>
      <c r="AB199" s="267"/>
      <c r="AC199" s="259"/>
      <c r="AD199" s="171"/>
      <c r="AE199" s="40" t="s">
        <v>28</v>
      </c>
      <c r="AF199" s="41"/>
    </row>
    <row r="200" spans="1:32" ht="15.75" thickTop="1" thickBot="1" x14ac:dyDescent="0.3">
      <c r="A200" s="104" t="s">
        <v>20</v>
      </c>
      <c r="B200" s="105"/>
      <c r="C200" s="55">
        <f>SUM(D114:D198)</f>
        <v>0</v>
      </c>
      <c r="D200" s="423">
        <f>SUM(E114:E198)</f>
        <v>0</v>
      </c>
      <c r="E200" s="424"/>
      <c r="F200" s="56">
        <f>G114+G116+G118+G120+G122+G124+G126+G128+G130+G132+G134+G136+G138+G140+G142+G144+G146+G148+G150+G152+G154+G156+G158+G160+G162+G164+G166+G168+G170+G172+G174+G176+G178+G180+G182+G184+G186+G188+G190+G192+G194+G196+G198</f>
        <v>0</v>
      </c>
      <c r="G200" s="54">
        <f>G115+G117+G119+G121+G123+G125+G127+G129+G131+G133+G135+G137+G139+G141+G143+G145+G147+G149+G151+G153+G155+G157+G159+G161+G163+G165+G167+G169+G171+G173+G175+G177+G179+G181+G183+G185+G187+G189+G191+G193+G195+G197+G199</f>
        <v>0</v>
      </c>
      <c r="H200" s="57">
        <f>SUM(I114:I198)</f>
        <v>0</v>
      </c>
      <c r="I200" s="423">
        <f>SUM(J114:J198)</f>
        <v>0</v>
      </c>
      <c r="J200" s="424"/>
      <c r="K200" s="56">
        <f>L114+L116+L118+L120+L122+L124+L126+L128+L130+L132+L134+L136+L138+L140+L142+L144+L146+L148+L150+L152+L154+L156+L158+L160+L162+L164+L166+L168+L170+L172+L174+L176+L178+L180+L182+L184+L186+L188+L190+L192+L194+L196+L198</f>
        <v>0</v>
      </c>
      <c r="L200" s="54">
        <f>L115+L117+L119+L121+L123+L125+L127+L129+L131+L133+L135+L137+L139+L141+L143+L145+L147+L149+L151+L153+L155+L157+L159+L161+L163+L165+L167+L169+L171+L173+L175+L177+L179+L181+L183+L185+L187+L189+L191+L193+L195+L2164+L199</f>
        <v>0</v>
      </c>
      <c r="M200" s="57">
        <f>SUM(N114:N198)</f>
        <v>0</v>
      </c>
      <c r="N200" s="423">
        <f>SUM(O114:O198)</f>
        <v>0</v>
      </c>
      <c r="O200" s="424"/>
      <c r="P200" s="56">
        <f>Q114+Q116+Q118+Q120+Q122+Q124+Q126+Q128+Q130+Q132+Q134+Q136+Q138+Q140+Q142+Q144+Q146+Q148+Q150+Q152+Q154+Q156+Q158+Q160+Q162+Q164+Q166+Q168+Q170+Q172+Q174+Q176+Q178+Q180+Q182+Q184+Q186+Q188+Q190 +Q192+Q194+Q196+Q198</f>
        <v>0</v>
      </c>
      <c r="Q200" s="54">
        <f>Q115+Q117+Q119+Q121+Q123+Q125+Q127+Q129+Q131+Q133+Q135+Q137+Q139+Q141+Q143+Q145+Q147+Q149+Q151+Q153+Q155+Q157+Q159+Q161+Q163+Q165+Q167+Q169+Q171+Q173+Q175+Q177+Q179+Q181+Q183+Q185+Q187+Q189+Q191+Q193+Q195+Q197+Q199</f>
        <v>0</v>
      </c>
      <c r="R200" s="57">
        <f>SUM(S114:S198)</f>
        <v>0</v>
      </c>
      <c r="S200" s="423">
        <f>SUM(T114:T198)</f>
        <v>0</v>
      </c>
      <c r="T200" s="424"/>
      <c r="U200" s="56">
        <f>V114+V116+V118+V120+V122+V124+V126+V128+V130+V132+V134+V136+V138+V140+V142+V144+V146+V148+V150+V152+V154+V156+V158+V160+V162+V164+V166+V168+V170+V172+V174+V176+V178+V180+V182+V184+V186+V188+V190+V192+V194+V196+V198</f>
        <v>0</v>
      </c>
      <c r="V200" s="54">
        <f>V115+V117+V119+V121+V123+V125+V127+V129+V131+V133+V135+V137+V139+V141+V143+V145+V147+V149+V151+V153+V155+V157+V159+V161+V163+V165+V167+V169+V171+V173+V175+V177+V179+V181+V183+V185+V187+V189+V191+V193+V195+V197+V199</f>
        <v>0</v>
      </c>
      <c r="W200" s="57">
        <f>SUM(X114:X198)</f>
        <v>0</v>
      </c>
      <c r="X200" s="423">
        <f>SUM(Y114:Y198)</f>
        <v>0</v>
      </c>
      <c r="Y200" s="424"/>
      <c r="Z200" s="58">
        <f>AA114+AA116+AA118+AA120+AA122+AA124+AA126+AA128+AA130+AA132+AA134+AA136+AA138+AA140+AA142+AA144+AA146+AA148+AA150+AA152+AA154+AA156+AA158+AA160+AA162+AA164+AA166+AA168+AA170+AA172+AA174+AA176+AA178+AA180+AA182+AA184+AA186+AA188+AA190+AA192+AA194+AA196+AA198</f>
        <v>0</v>
      </c>
      <c r="AA200" s="54">
        <f>AA115+AA117+AA119+AA121+AA123+AA125+AA127+AA129+AA131+AA133+AA135+AA137+AA139+AA141+AA143+AA145+AA147+AA149+AA151+AA153+AA155+AA157+AA159+AA161+AA163+AA165+AA167+AA169+AA171+AA173+AA175+AA177+AA179+AA181+AA183+AA185+AA187+AA189+AA191+AA193+AA195+AA197+AA199</f>
        <v>0</v>
      </c>
      <c r="AB200" s="59">
        <f>SUM(AC114:AC198)</f>
        <v>0</v>
      </c>
      <c r="AC200" s="423">
        <f>SUM(AD114:AD198)</f>
        <v>0</v>
      </c>
      <c r="AD200" s="424"/>
      <c r="AE200" s="56">
        <f>AF114+AF116+AF118+AF120+AF122+AF124+AF126+AF128+AF130+AF132+AF134+AF136+AF138+AF140+AF142+AF144+AF146+AF148+AF150+AF152+AF154+AF156+AF158+AF160+AF162+AF164+AF166+AF168+AF170+AF172+AF174+AF176+AF178+AF180+AF182+AF184+AF186+AF188+AF190+AF192+AF194+AF196+AF198</f>
        <v>0</v>
      </c>
      <c r="AF200" s="54">
        <f>AF115+AF117+AF119+AF121+AF123+AF125+AF127+AF129+AF131+AF133+AF135+AF137+AF139+AF141+AF143+AF145+AF147+AF149+AF151+AF153+AF155+AF157+AF159+AF161+AF163+AF165+AF167+AF169+AF171+AF173+AF175+AF177+AF179+AF181+AF183+AF185+AF187+AF189+AF191+AF193+AF195+AF197+AF199</f>
        <v>0</v>
      </c>
    </row>
    <row r="201" spans="1:32" ht="7.5" customHeight="1" thickTop="1" thickBot="1" x14ac:dyDescent="0.3">
      <c r="A201" s="106"/>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8"/>
    </row>
    <row r="202" spans="1:32" s="4" customFormat="1" ht="15" thickTop="1" x14ac:dyDescent="0.25">
      <c r="A202" s="734" t="s">
        <v>99</v>
      </c>
      <c r="B202" s="294"/>
      <c r="C202" s="244">
        <f>COUNTIF(C113:C198,"&gt;15/08/2024")</f>
        <v>0</v>
      </c>
      <c r="D202" s="497" t="s">
        <v>141</v>
      </c>
      <c r="E202" s="495"/>
      <c r="F202" s="495"/>
      <c r="G202" s="496"/>
      <c r="H202" s="245">
        <f>COUNTIF(H113:H198,"&gt;15/09/2024")</f>
        <v>0</v>
      </c>
      <c r="I202" s="497" t="s">
        <v>142</v>
      </c>
      <c r="J202" s="495"/>
      <c r="K202" s="495"/>
      <c r="L202" s="496"/>
      <c r="M202" s="246">
        <f>COUNTIF(M113:M198,"&gt;15/10/2024")</f>
        <v>0</v>
      </c>
      <c r="N202" s="494" t="s">
        <v>143</v>
      </c>
      <c r="O202" s="495"/>
      <c r="P202" s="495"/>
      <c r="Q202" s="496"/>
      <c r="R202" s="247">
        <f>COUNTIF(R113:R198,"&gt;15/11/2024")</f>
        <v>0</v>
      </c>
      <c r="S202" s="497" t="s">
        <v>144</v>
      </c>
      <c r="T202" s="495"/>
      <c r="U202" s="495"/>
      <c r="V202" s="496"/>
      <c r="W202" s="245">
        <f>COUNTIF(W113:W198,"&gt;15/12/2024")</f>
        <v>0</v>
      </c>
      <c r="X202" s="497" t="s">
        <v>145</v>
      </c>
      <c r="Y202" s="495"/>
      <c r="Z202" s="495"/>
      <c r="AA202" s="496"/>
      <c r="AB202" s="246">
        <f>COUNTIF(AB113:AB198,"&gt;15/01/2025")</f>
        <v>0</v>
      </c>
      <c r="AC202" s="498" t="s">
        <v>146</v>
      </c>
      <c r="AD202" s="499"/>
      <c r="AE202" s="499"/>
      <c r="AF202" s="500"/>
    </row>
    <row r="203" spans="1:32" s="4" customFormat="1" ht="15" thickBot="1" x14ac:dyDescent="0.3">
      <c r="A203" s="735" t="s">
        <v>106</v>
      </c>
      <c r="B203" s="736"/>
      <c r="C203" s="244"/>
      <c r="D203" s="482" t="s">
        <v>147</v>
      </c>
      <c r="E203" s="450"/>
      <c r="F203" s="450"/>
      <c r="G203" s="451"/>
      <c r="H203" s="245"/>
      <c r="I203" s="450" t="s">
        <v>148</v>
      </c>
      <c r="J203" s="450"/>
      <c r="K203" s="450"/>
      <c r="L203" s="451"/>
      <c r="M203" s="246"/>
      <c r="N203" s="747" t="s">
        <v>149</v>
      </c>
      <c r="O203" s="450"/>
      <c r="P203" s="450"/>
      <c r="Q203" s="451"/>
      <c r="R203" s="247"/>
      <c r="S203" s="482" t="s">
        <v>150</v>
      </c>
      <c r="T203" s="450"/>
      <c r="U203" s="450"/>
      <c r="V203" s="451"/>
      <c r="W203" s="245"/>
      <c r="X203" s="450" t="s">
        <v>151</v>
      </c>
      <c r="Y203" s="450"/>
      <c r="Z203" s="450"/>
      <c r="AA203" s="451"/>
      <c r="AB203" s="246"/>
      <c r="AC203" s="703" t="s">
        <v>152</v>
      </c>
      <c r="AD203" s="704"/>
      <c r="AE203" s="704"/>
      <c r="AF203" s="705"/>
    </row>
    <row r="204" spans="1:32" s="4" customFormat="1" ht="7.5" customHeight="1" thickTop="1" thickBot="1" x14ac:dyDescent="0.3">
      <c r="A204" s="109"/>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1"/>
    </row>
    <row r="205" spans="1:32" s="18" customFormat="1" ht="15" thickTop="1" x14ac:dyDescent="0.25">
      <c r="A205" s="419" t="s">
        <v>113</v>
      </c>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1"/>
    </row>
    <row r="206" spans="1:32" s="18" customFormat="1" ht="15" thickBot="1" x14ac:dyDescent="0.3">
      <c r="A206" s="737" t="s">
        <v>114</v>
      </c>
      <c r="B206" s="738"/>
      <c r="C206" s="738"/>
      <c r="D206" s="738"/>
      <c r="E206" s="738"/>
      <c r="F206" s="738"/>
      <c r="G206" s="738"/>
      <c r="H206" s="738"/>
      <c r="I206" s="738"/>
      <c r="J206" s="738"/>
      <c r="K206" s="738"/>
      <c r="L206" s="738"/>
      <c r="M206" s="738"/>
      <c r="N206" s="738"/>
      <c r="O206" s="738"/>
      <c r="P206" s="738"/>
      <c r="Q206" s="738"/>
      <c r="R206" s="738"/>
      <c r="S206" s="738"/>
      <c r="T206" s="738"/>
      <c r="U206" s="738"/>
      <c r="V206" s="738"/>
      <c r="W206" s="738"/>
      <c r="X206" s="738"/>
      <c r="Y206" s="738"/>
      <c r="Z206" s="738"/>
      <c r="AA206" s="738"/>
      <c r="AB206" s="738"/>
      <c r="AC206" s="738"/>
      <c r="AD206" s="738"/>
      <c r="AE206" s="738"/>
      <c r="AF206" s="739"/>
    </row>
    <row r="207" spans="1:32" s="17" customFormat="1" ht="7.5" customHeight="1" thickTop="1" thickBot="1" x14ac:dyDescent="0.3">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05"/>
    </row>
    <row r="208" spans="1:32" s="17" customFormat="1" ht="15.75" customHeight="1" thickTop="1" x14ac:dyDescent="0.25">
      <c r="A208" s="118"/>
      <c r="B208" s="118"/>
      <c r="C208" s="118"/>
      <c r="D208" s="118"/>
      <c r="E208" s="118"/>
      <c r="F208" s="118"/>
      <c r="G208" s="118"/>
      <c r="H208" s="118"/>
      <c r="I208" s="118"/>
      <c r="J208" s="118"/>
      <c r="K208" s="118"/>
      <c r="L208" s="118"/>
      <c r="M208" s="118"/>
      <c r="N208" s="118"/>
      <c r="O208" s="118"/>
      <c r="P208" s="118"/>
      <c r="Q208" s="118"/>
      <c r="R208" s="118"/>
      <c r="S208" s="118"/>
      <c r="T208" s="119"/>
      <c r="U208" s="230" t="s">
        <v>115</v>
      </c>
      <c r="V208" s="231"/>
      <c r="W208" s="238" t="s">
        <v>116</v>
      </c>
      <c r="X208" s="239"/>
      <c r="Y208" s="240"/>
      <c r="Z208" s="234" t="s">
        <v>117</v>
      </c>
      <c r="AA208" s="235"/>
      <c r="AB208" s="378"/>
      <c r="AC208" s="515" t="s">
        <v>118</v>
      </c>
      <c r="AD208" s="516"/>
      <c r="AE208" s="228" t="s">
        <v>119</v>
      </c>
      <c r="AF208" s="229"/>
    </row>
    <row r="209" spans="1:32" s="17" customFormat="1" ht="15" thickBot="1" x14ac:dyDescent="0.3">
      <c r="A209" s="120"/>
      <c r="B209" s="120"/>
      <c r="C209" s="120"/>
      <c r="D209" s="120"/>
      <c r="E209" s="120"/>
      <c r="F209" s="120"/>
      <c r="G209" s="120"/>
      <c r="H209" s="120"/>
      <c r="I209" s="120"/>
      <c r="J209" s="120"/>
      <c r="K209" s="120"/>
      <c r="L209" s="120"/>
      <c r="M209" s="120"/>
      <c r="N209" s="120"/>
      <c r="O209" s="120"/>
      <c r="P209" s="120"/>
      <c r="Q209" s="120"/>
      <c r="R209" s="120"/>
      <c r="S209" s="120"/>
      <c r="T209" s="121"/>
      <c r="U209" s="232"/>
      <c r="V209" s="233"/>
      <c r="W209" s="241"/>
      <c r="X209" s="242"/>
      <c r="Y209" s="243"/>
      <c r="Z209" s="236"/>
      <c r="AA209" s="237"/>
      <c r="AB209" s="379"/>
      <c r="AC209" s="492" t="s">
        <v>120</v>
      </c>
      <c r="AD209" s="493"/>
      <c r="AE209" s="508" t="s">
        <v>121</v>
      </c>
      <c r="AF209" s="509"/>
    </row>
    <row r="210" spans="1:32" s="17" customFormat="1" ht="15.75" customHeight="1" thickTop="1" x14ac:dyDescent="0.25">
      <c r="A210" s="419" t="s">
        <v>153</v>
      </c>
      <c r="B210" s="420"/>
      <c r="C210" s="420"/>
      <c r="D210" s="421"/>
      <c r="E210" s="713" t="s">
        <v>123</v>
      </c>
      <c r="F210" s="714"/>
      <c r="G210" s="714"/>
      <c r="H210" s="714"/>
      <c r="I210" s="714"/>
      <c r="J210" s="714"/>
      <c r="K210" s="714"/>
      <c r="L210" s="714"/>
      <c r="M210" s="714"/>
      <c r="N210" s="714"/>
      <c r="O210" s="714"/>
      <c r="P210" s="714"/>
      <c r="Q210" s="714"/>
      <c r="R210" s="714"/>
      <c r="S210" s="714"/>
      <c r="T210" s="715"/>
      <c r="U210" s="398">
        <f>C200+H200+M200+R200+W200+AB200</f>
        <v>0</v>
      </c>
      <c r="V210" s="399"/>
      <c r="W210" s="381" t="e">
        <f>Z210/U210</f>
        <v>#DIV/0!</v>
      </c>
      <c r="X210" s="382"/>
      <c r="Y210" s="383"/>
      <c r="Z210" s="330">
        <f>D200+I200+N200+S200+X200+AC200</f>
        <v>0</v>
      </c>
      <c r="AA210" s="331"/>
      <c r="AB210" s="379"/>
      <c r="AC210" s="511">
        <f>F200+K200+P200+U200+Z200+AE200</f>
        <v>0</v>
      </c>
      <c r="AD210" s="512"/>
      <c r="AE210" s="464">
        <f>G200+L200+Q200+V200+AA200+AF200</f>
        <v>0</v>
      </c>
      <c r="AF210" s="345"/>
    </row>
    <row r="211" spans="1:32" s="17" customFormat="1" ht="15.75" customHeight="1" thickBot="1" x14ac:dyDescent="0.3">
      <c r="A211" s="737" t="s">
        <v>154</v>
      </c>
      <c r="B211" s="738"/>
      <c r="C211" s="738"/>
      <c r="D211" s="739"/>
      <c r="E211" s="505" t="s">
        <v>125</v>
      </c>
      <c r="F211" s="506"/>
      <c r="G211" s="506"/>
      <c r="H211" s="506"/>
      <c r="I211" s="506"/>
      <c r="J211" s="506"/>
      <c r="K211" s="506"/>
      <c r="L211" s="506"/>
      <c r="M211" s="506"/>
      <c r="N211" s="506"/>
      <c r="O211" s="506"/>
      <c r="P211" s="506"/>
      <c r="Q211" s="506"/>
      <c r="R211" s="506"/>
      <c r="S211" s="506"/>
      <c r="T211" s="507"/>
      <c r="U211" s="400"/>
      <c r="V211" s="401"/>
      <c r="W211" s="384"/>
      <c r="X211" s="385"/>
      <c r="Y211" s="386"/>
      <c r="Z211" s="332"/>
      <c r="AA211" s="333"/>
      <c r="AB211" s="380"/>
      <c r="AC211" s="513"/>
      <c r="AD211" s="514"/>
      <c r="AE211" s="465"/>
      <c r="AF211" s="347"/>
    </row>
    <row r="212" spans="1:32" s="4" customFormat="1" ht="7.5" customHeight="1" thickTop="1" thickBot="1" x14ac:dyDescent="0.3">
      <c r="A212" s="83"/>
      <c r="B212" s="84"/>
      <c r="C212" s="84"/>
      <c r="D212" s="84"/>
      <c r="E212" s="85"/>
      <c r="F212" s="85"/>
      <c r="G212" s="85"/>
      <c r="H212" s="85"/>
      <c r="I212" s="85"/>
      <c r="J212" s="85"/>
      <c r="K212" s="85"/>
      <c r="L212" s="85"/>
      <c r="M212" s="85"/>
      <c r="N212" s="85"/>
      <c r="O212" s="85"/>
      <c r="P212" s="85"/>
      <c r="Q212" s="85"/>
      <c r="R212" s="85"/>
      <c r="S212" s="85"/>
      <c r="T212" s="85"/>
      <c r="U212" s="86"/>
      <c r="V212" s="86"/>
      <c r="W212" s="81"/>
      <c r="X212" s="81"/>
      <c r="Y212" s="81"/>
      <c r="Z212" s="86"/>
      <c r="AA212" s="86"/>
      <c r="AB212" s="82"/>
      <c r="AC212" s="87"/>
      <c r="AD212" s="87"/>
      <c r="AE212" s="88"/>
      <c r="AF212" s="89"/>
    </row>
    <row r="213" spans="1:32" s="80" customFormat="1" ht="20.25" thickTop="1" thickBot="1" x14ac:dyDescent="0.3">
      <c r="A213" s="726" t="s">
        <v>0</v>
      </c>
      <c r="B213" s="727"/>
      <c r="C213" s="727"/>
      <c r="D213" s="727"/>
      <c r="E213" s="727"/>
      <c r="F213" s="727"/>
      <c r="G213" s="727"/>
      <c r="H213" s="727"/>
      <c r="I213" s="727"/>
      <c r="J213" s="727"/>
      <c r="K213" s="727"/>
      <c r="L213" s="727"/>
      <c r="M213" s="728"/>
      <c r="N213" s="365" t="s">
        <v>1</v>
      </c>
      <c r="O213" s="366"/>
      <c r="P213" s="366"/>
      <c r="Q213" s="366"/>
      <c r="R213" s="366"/>
      <c r="S213" s="366"/>
      <c r="T213" s="366"/>
      <c r="U213" s="366"/>
      <c r="V213" s="366"/>
      <c r="W213" s="366"/>
      <c r="X213" s="366"/>
      <c r="Y213" s="366"/>
      <c r="Z213" s="366"/>
      <c r="AA213" s="366"/>
      <c r="AB213" s="366"/>
      <c r="AC213" s="366"/>
      <c r="AD213" s="366"/>
      <c r="AE213" s="366"/>
      <c r="AF213" s="367"/>
    </row>
    <row r="214" spans="1:32" s="4" customFormat="1" ht="20.25" thickTop="1" thickBot="1" x14ac:dyDescent="0.3">
      <c r="A214" s="729" t="s">
        <v>155</v>
      </c>
      <c r="B214" s="730"/>
      <c r="C214" s="730"/>
      <c r="D214" s="730"/>
      <c r="E214" s="730"/>
      <c r="F214" s="730"/>
      <c r="G214" s="730"/>
      <c r="H214" s="730"/>
      <c r="I214" s="730"/>
      <c r="J214" s="730"/>
      <c r="K214" s="730"/>
      <c r="L214" s="730"/>
      <c r="M214" s="730"/>
      <c r="N214" s="730"/>
      <c r="O214" s="730"/>
      <c r="P214" s="730"/>
      <c r="Q214" s="730"/>
      <c r="R214" s="730"/>
      <c r="S214" s="730"/>
      <c r="T214" s="730"/>
      <c r="U214" s="730"/>
      <c r="V214" s="730"/>
      <c r="W214" s="730"/>
      <c r="X214" s="730"/>
      <c r="Y214" s="730"/>
      <c r="Z214" s="730"/>
      <c r="AA214" s="730"/>
      <c r="AB214" s="730"/>
      <c r="AC214" s="730"/>
      <c r="AD214" s="730"/>
      <c r="AE214" s="730"/>
      <c r="AF214" s="731"/>
    </row>
    <row r="215" spans="1:32" s="66" customFormat="1" ht="7.5" customHeight="1" thickTop="1" thickBot="1" x14ac:dyDescent="0.3">
      <c r="A215" s="113"/>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5"/>
    </row>
    <row r="216" spans="1:32" s="66" customFormat="1" ht="20.25" thickTop="1" thickBot="1" x14ac:dyDescent="0.3">
      <c r="A216" s="717" t="s">
        <v>156</v>
      </c>
      <c r="B216" s="719"/>
      <c r="C216" s="717" t="s">
        <v>5</v>
      </c>
      <c r="D216" s="718"/>
      <c r="E216" s="718"/>
      <c r="F216" s="718"/>
      <c r="G216" s="718"/>
      <c r="H216" s="718"/>
      <c r="I216" s="718"/>
      <c r="J216" s="718"/>
      <c r="K216" s="718"/>
      <c r="L216" s="718"/>
      <c r="M216" s="719"/>
      <c r="N216" s="455" t="s">
        <v>20</v>
      </c>
      <c r="O216" s="456"/>
      <c r="P216" s="456"/>
      <c r="Q216" s="456"/>
      <c r="R216" s="456"/>
      <c r="S216" s="456"/>
      <c r="T216" s="457"/>
      <c r="U216" s="471" t="s">
        <v>116</v>
      </c>
      <c r="V216" s="472"/>
      <c r="W216" s="473"/>
      <c r="X216" s="93"/>
      <c r="Y216" s="501" t="s">
        <v>157</v>
      </c>
      <c r="Z216" s="209"/>
      <c r="AA216" s="209"/>
      <c r="AB216" s="210"/>
      <c r="AC216" s="458" t="s">
        <v>158</v>
      </c>
      <c r="AD216" s="215"/>
      <c r="AE216" s="215"/>
      <c r="AF216" s="216"/>
    </row>
    <row r="217" spans="1:32" s="66" customFormat="1" ht="19.5" thickTop="1" x14ac:dyDescent="0.25">
      <c r="A217" s="720"/>
      <c r="B217" s="722"/>
      <c r="C217" s="720"/>
      <c r="D217" s="721"/>
      <c r="E217" s="721"/>
      <c r="F217" s="721"/>
      <c r="G217" s="721"/>
      <c r="H217" s="721"/>
      <c r="I217" s="721"/>
      <c r="J217" s="721"/>
      <c r="K217" s="721"/>
      <c r="L217" s="721"/>
      <c r="M217" s="722"/>
      <c r="N217" s="489" t="s">
        <v>159</v>
      </c>
      <c r="O217" s="490"/>
      <c r="P217" s="490"/>
      <c r="Q217" s="491"/>
      <c r="R217" s="486" t="s">
        <v>160</v>
      </c>
      <c r="S217" s="487"/>
      <c r="T217" s="488"/>
      <c r="U217" s="474"/>
      <c r="V217" s="475"/>
      <c r="W217" s="476"/>
      <c r="X217" s="94"/>
      <c r="Y217" s="502"/>
      <c r="Z217" s="503"/>
      <c r="AA217" s="503"/>
      <c r="AB217" s="504"/>
      <c r="AC217" s="459"/>
      <c r="AD217" s="460"/>
      <c r="AE217" s="460"/>
      <c r="AF217" s="461"/>
    </row>
    <row r="218" spans="1:32" s="66" customFormat="1" ht="19.5" thickBot="1" x14ac:dyDescent="0.3">
      <c r="A218" s="723"/>
      <c r="B218" s="725"/>
      <c r="C218" s="723"/>
      <c r="D218" s="724"/>
      <c r="E218" s="724"/>
      <c r="F218" s="724"/>
      <c r="G218" s="724"/>
      <c r="H218" s="724"/>
      <c r="I218" s="724"/>
      <c r="J218" s="724"/>
      <c r="K218" s="724"/>
      <c r="L218" s="724"/>
      <c r="M218" s="725"/>
      <c r="N218" s="368" t="s">
        <v>161</v>
      </c>
      <c r="O218" s="369"/>
      <c r="P218" s="369"/>
      <c r="Q218" s="370"/>
      <c r="R218" s="510" t="s">
        <v>162</v>
      </c>
      <c r="S218" s="426"/>
      <c r="T218" s="427"/>
      <c r="U218" s="477"/>
      <c r="V218" s="478"/>
      <c r="W218" s="479"/>
      <c r="X218" s="94"/>
      <c r="Y218" s="211"/>
      <c r="Z218" s="212"/>
      <c r="AA218" s="212"/>
      <c r="AB218" s="213"/>
      <c r="AC218" s="217"/>
      <c r="AD218" s="218"/>
      <c r="AE218" s="218"/>
      <c r="AF218" s="219"/>
    </row>
    <row r="219" spans="1:32" s="66" customFormat="1" ht="20.25" thickTop="1" thickBot="1" x14ac:dyDescent="0.3">
      <c r="A219" s="175" t="s">
        <v>163</v>
      </c>
      <c r="B219" s="176"/>
      <c r="C219" s="146" t="s">
        <v>164</v>
      </c>
      <c r="D219" s="409"/>
      <c r="E219" s="409"/>
      <c r="F219" s="409"/>
      <c r="G219" s="409"/>
      <c r="H219" s="409"/>
      <c r="I219" s="409"/>
      <c r="J219" s="409"/>
      <c r="K219" s="409"/>
      <c r="L219" s="409"/>
      <c r="M219" s="147"/>
      <c r="N219" s="248">
        <f>D8+I8+N8+S8+X8+AC8+D114+I114+N114+S114+X114+AC114</f>
        <v>15</v>
      </c>
      <c r="O219" s="249"/>
      <c r="P219" s="249"/>
      <c r="Q219" s="250"/>
      <c r="R219" s="167">
        <f>E8+J8+O8+T8+Y8+AD8+E114+J114+O114+T114+Y114+AD114</f>
        <v>15</v>
      </c>
      <c r="S219" s="168"/>
      <c r="T219" s="169"/>
      <c r="U219" s="251">
        <f t="shared" ref="U219:U261" si="0">R219/N219</f>
        <v>1</v>
      </c>
      <c r="V219" s="252"/>
      <c r="W219" s="253"/>
      <c r="X219" s="94"/>
      <c r="Y219" s="312">
        <f>G8+L8+Q8+V8+AA8+AF8+G114+L114+Q114+V114+AA114+AF114</f>
        <v>14</v>
      </c>
      <c r="Z219" s="313"/>
      <c r="AA219" s="313"/>
      <c r="AB219" s="314"/>
      <c r="AC219" s="389">
        <f>G9+L9+Q9+V9+AA9+AF9+G115+L115+Q115+V115+AA115+AF115</f>
        <v>1</v>
      </c>
      <c r="AD219" s="390"/>
      <c r="AE219" s="390"/>
      <c r="AF219" s="391"/>
    </row>
    <row r="220" spans="1:32" s="66" customFormat="1" ht="19.5" thickTop="1" x14ac:dyDescent="0.25">
      <c r="A220" s="706" t="s">
        <v>29</v>
      </c>
      <c r="B220" s="707"/>
      <c r="C220" s="280" t="s">
        <v>165</v>
      </c>
      <c r="D220" s="281"/>
      <c r="E220" s="281"/>
      <c r="F220" s="281"/>
      <c r="G220" s="281"/>
      <c r="H220" s="281"/>
      <c r="I220" s="281"/>
      <c r="J220" s="281"/>
      <c r="K220" s="281"/>
      <c r="L220" s="281"/>
      <c r="M220" s="282"/>
      <c r="N220" s="274">
        <f>D10+I10+N10+S10+X10+AC10+D116+I116+N116+S116+X116+AC116</f>
        <v>7</v>
      </c>
      <c r="O220" s="275"/>
      <c r="P220" s="275"/>
      <c r="Q220" s="276"/>
      <c r="R220" s="351">
        <f>E10+J10+O10+T10+Y10+AD10+E116+J116+O116+T116+Y116+AD116</f>
        <v>5</v>
      </c>
      <c r="S220" s="352"/>
      <c r="T220" s="353"/>
      <c r="U220" s="277">
        <f t="shared" si="0"/>
        <v>0.7142857142857143</v>
      </c>
      <c r="V220" s="278"/>
      <c r="W220" s="279"/>
      <c r="X220" s="94"/>
      <c r="Y220" s="435">
        <f>G116+L116+Q116+V116+AA116+AF116+G10+L10+Q10+V10+AA10+AF10</f>
        <v>5</v>
      </c>
      <c r="Z220" s="436"/>
      <c r="AA220" s="436"/>
      <c r="AB220" s="437"/>
      <c r="AC220" s="438">
        <f>G11+L11+Q11+V11+AA11+AF11+G117+L117+Q117+V117+AA117+AF117</f>
        <v>0</v>
      </c>
      <c r="AD220" s="439"/>
      <c r="AE220" s="439"/>
      <c r="AF220" s="440"/>
    </row>
    <row r="221" spans="1:32" s="66" customFormat="1" ht="18.75" x14ac:dyDescent="0.25">
      <c r="A221" s="708"/>
      <c r="B221" s="709"/>
      <c r="C221" s="271" t="s">
        <v>166</v>
      </c>
      <c r="D221" s="272"/>
      <c r="E221" s="272"/>
      <c r="F221" s="272"/>
      <c r="G221" s="272"/>
      <c r="H221" s="272"/>
      <c r="I221" s="272"/>
      <c r="J221" s="272"/>
      <c r="K221" s="272"/>
      <c r="L221" s="272"/>
      <c r="M221" s="273"/>
      <c r="N221" s="321">
        <f>D12+I12+N12+S12+X12+AC12+D118+I118+N118+S118+X118+AC118</f>
        <v>1</v>
      </c>
      <c r="O221" s="322"/>
      <c r="P221" s="322"/>
      <c r="Q221" s="323"/>
      <c r="R221" s="410">
        <f>E12+J12+O12+T12+Y12+AD12+E118+J118+O118+T118+Y118+AD118</f>
        <v>1</v>
      </c>
      <c r="S221" s="411"/>
      <c r="T221" s="412"/>
      <c r="U221" s="403">
        <f t="shared" si="0"/>
        <v>1</v>
      </c>
      <c r="V221" s="404"/>
      <c r="W221" s="405"/>
      <c r="X221" s="94"/>
      <c r="Y221" s="354">
        <f>G12+L12+Q12+V12+AA12+AF12+G118+L118+Q118+V118+AA118+AF118</f>
        <v>0</v>
      </c>
      <c r="Z221" s="355"/>
      <c r="AA221" s="355"/>
      <c r="AB221" s="356"/>
      <c r="AC221" s="432">
        <f>G13+L13+Q13+V13+AA13+AF13+G119+L119+Q119+V119+AA119+AF119</f>
        <v>1</v>
      </c>
      <c r="AD221" s="433"/>
      <c r="AE221" s="433"/>
      <c r="AF221" s="434"/>
    </row>
    <row r="222" spans="1:32" s="66" customFormat="1" ht="18.75" x14ac:dyDescent="0.25">
      <c r="A222" s="708"/>
      <c r="B222" s="709"/>
      <c r="C222" s="271" t="s">
        <v>167</v>
      </c>
      <c r="D222" s="272"/>
      <c r="E222" s="272"/>
      <c r="F222" s="272"/>
      <c r="G222" s="272"/>
      <c r="H222" s="272"/>
      <c r="I222" s="272"/>
      <c r="J222" s="272"/>
      <c r="K222" s="272"/>
      <c r="L222" s="272"/>
      <c r="M222" s="273"/>
      <c r="N222" s="321">
        <f>D14+I14+N14+S14+X14+AC14+D120+I120+N120+S120+X120+AC120</f>
        <v>6</v>
      </c>
      <c r="O222" s="322"/>
      <c r="P222" s="322"/>
      <c r="Q222" s="323"/>
      <c r="R222" s="410">
        <f>E14+J14+O14+T14+Y14+AD14+E120+J120+O120+T120+Y120+AD120</f>
        <v>6</v>
      </c>
      <c r="S222" s="411"/>
      <c r="T222" s="412"/>
      <c r="U222" s="327">
        <f>R222/N222</f>
        <v>1</v>
      </c>
      <c r="V222" s="328"/>
      <c r="W222" s="329"/>
      <c r="X222" s="94"/>
      <c r="Y222" s="354">
        <f>G14+L14+Q14+V14+AA14+AF14+G120+L120+Q120+V120+AA120+AF120</f>
        <v>5</v>
      </c>
      <c r="Z222" s="355"/>
      <c r="AA222" s="355"/>
      <c r="AB222" s="356"/>
      <c r="AC222" s="432">
        <f>G15+L15+Q15+V15+AA15+AF15+G121+L121+Q121+V121+AA121+AF121</f>
        <v>1</v>
      </c>
      <c r="AD222" s="433"/>
      <c r="AE222" s="433"/>
      <c r="AF222" s="434"/>
    </row>
    <row r="223" spans="1:32" s="66" customFormat="1" ht="18.75" x14ac:dyDescent="0.25">
      <c r="A223" s="708"/>
      <c r="B223" s="709"/>
      <c r="C223" s="271" t="s">
        <v>168</v>
      </c>
      <c r="D223" s="272"/>
      <c r="E223" s="272"/>
      <c r="F223" s="272"/>
      <c r="G223" s="272"/>
      <c r="H223" s="272"/>
      <c r="I223" s="272"/>
      <c r="J223" s="272"/>
      <c r="K223" s="272"/>
      <c r="L223" s="272"/>
      <c r="M223" s="273"/>
      <c r="N223" s="321">
        <f>D16+I16+N16+S16+X16+AC16+D122+I122+N122+S122+X122+AC122</f>
        <v>3</v>
      </c>
      <c r="O223" s="322"/>
      <c r="P223" s="322"/>
      <c r="Q223" s="323"/>
      <c r="R223" s="410">
        <f>E16+J16+O16+T16+Y16+AD16+E122+J122+O122+T122+Y122+AD122</f>
        <v>1</v>
      </c>
      <c r="S223" s="411"/>
      <c r="T223" s="412"/>
      <c r="U223" s="403">
        <f t="shared" si="0"/>
        <v>0.33333333333333331</v>
      </c>
      <c r="V223" s="404"/>
      <c r="W223" s="405"/>
      <c r="X223" s="94"/>
      <c r="Y223" s="354">
        <f>G16+L16+Q16+V16+AA16+AF16+G122+L122+Q122+V122+AA122+AF122</f>
        <v>1</v>
      </c>
      <c r="Z223" s="355"/>
      <c r="AA223" s="355"/>
      <c r="AB223" s="356"/>
      <c r="AC223" s="432">
        <f>G17+L17+Q17+V17++AA17+AF17+G123+L123+Q123+V123+AA123+AF123</f>
        <v>0</v>
      </c>
      <c r="AD223" s="433"/>
      <c r="AE223" s="433"/>
      <c r="AF223" s="434"/>
    </row>
    <row r="224" spans="1:32" s="66" customFormat="1" ht="19.5" thickBot="1" x14ac:dyDescent="0.3">
      <c r="A224" s="406"/>
      <c r="B224" s="408"/>
      <c r="C224" s="406" t="s">
        <v>169</v>
      </c>
      <c r="D224" s="407"/>
      <c r="E224" s="407"/>
      <c r="F224" s="407"/>
      <c r="G224" s="407"/>
      <c r="H224" s="407"/>
      <c r="I224" s="407"/>
      <c r="J224" s="407"/>
      <c r="K224" s="407"/>
      <c r="L224" s="407"/>
      <c r="M224" s="408"/>
      <c r="N224" s="361">
        <f>D18+I18+N18+S18+X18+AC18+D124+I124+N124+S124+X124+AC124</f>
        <v>1</v>
      </c>
      <c r="O224" s="362"/>
      <c r="P224" s="362"/>
      <c r="Q224" s="363"/>
      <c r="R224" s="324">
        <f>E18+J18+O18+T18+Y18+AD18+E124+J124+O124+T124+Y124+AD124</f>
        <v>1</v>
      </c>
      <c r="S224" s="325"/>
      <c r="T224" s="326"/>
      <c r="U224" s="327">
        <f t="shared" si="0"/>
        <v>1</v>
      </c>
      <c r="V224" s="328"/>
      <c r="W224" s="329"/>
      <c r="X224" s="94"/>
      <c r="Y224" s="429">
        <f>G18+L18+Q18+V18+AA18+AF18+G124+L124+Q124+V124+AA124+AF124</f>
        <v>1</v>
      </c>
      <c r="Z224" s="430"/>
      <c r="AA224" s="430"/>
      <c r="AB224" s="431"/>
      <c r="AC224" s="444">
        <f>G125+L125+Q125+V125+AA125+AF125+G19+L19+Q19+V19+AA19+AF19</f>
        <v>0</v>
      </c>
      <c r="AD224" s="445"/>
      <c r="AE224" s="445"/>
      <c r="AF224" s="446"/>
    </row>
    <row r="225" spans="1:32" s="66" customFormat="1" ht="20.25" thickTop="1" thickBot="1" x14ac:dyDescent="0.3">
      <c r="A225" s="146" t="s">
        <v>35</v>
      </c>
      <c r="B225" s="147"/>
      <c r="C225" s="146" t="s">
        <v>170</v>
      </c>
      <c r="D225" s="409"/>
      <c r="E225" s="409"/>
      <c r="F225" s="409"/>
      <c r="G225" s="409"/>
      <c r="H225" s="409"/>
      <c r="I225" s="409"/>
      <c r="J225" s="409"/>
      <c r="K225" s="409"/>
      <c r="L225" s="409"/>
      <c r="M225" s="147"/>
      <c r="N225" s="248">
        <f>D20+I20+N20+S20+X20+AC20+D126+I126+N126+S126+X126+AC126</f>
        <v>21</v>
      </c>
      <c r="O225" s="249"/>
      <c r="P225" s="249"/>
      <c r="Q225" s="250"/>
      <c r="R225" s="167">
        <f>E20+J20+O20+T20+Y20+AD20+E126+J126+O126+T126+Y126+AD126</f>
        <v>16</v>
      </c>
      <c r="S225" s="168"/>
      <c r="T225" s="169"/>
      <c r="U225" s="251">
        <f t="shared" si="0"/>
        <v>0.76190476190476186</v>
      </c>
      <c r="V225" s="252"/>
      <c r="W225" s="253"/>
      <c r="X225" s="94"/>
      <c r="Y225" s="312">
        <f>G20+L20+Q20+V20+AA20+AF20+G126+L126+Q126+V126+AA126+AF126</f>
        <v>10</v>
      </c>
      <c r="Z225" s="313"/>
      <c r="AA225" s="313"/>
      <c r="AB225" s="314"/>
      <c r="AC225" s="389">
        <f>G21+L21+Q21+V21+AA21+AF21+G127+L127+Q127+V127+AA127+AF127</f>
        <v>6</v>
      </c>
      <c r="AD225" s="390"/>
      <c r="AE225" s="390"/>
      <c r="AF225" s="391"/>
    </row>
    <row r="226" spans="1:32" s="66" customFormat="1" ht="19.5" thickTop="1" x14ac:dyDescent="0.25">
      <c r="A226" s="706" t="s">
        <v>37</v>
      </c>
      <c r="B226" s="707"/>
      <c r="C226" s="280" t="s">
        <v>171</v>
      </c>
      <c r="D226" s="281"/>
      <c r="E226" s="281"/>
      <c r="F226" s="281"/>
      <c r="G226" s="281"/>
      <c r="H226" s="281"/>
      <c r="I226" s="281"/>
      <c r="J226" s="281"/>
      <c r="K226" s="281"/>
      <c r="L226" s="281"/>
      <c r="M226" s="282"/>
      <c r="N226" s="274">
        <f>D22+I22+N22+S22+X22+AC22+D128+I128+N128+S128+X128+AC128</f>
        <v>0</v>
      </c>
      <c r="O226" s="275"/>
      <c r="P226" s="275"/>
      <c r="Q226" s="276"/>
      <c r="R226" s="351">
        <f>E22+J22+O22+T22+Y22+AD22+E128+J128+O128+T128+Y128+AD128</f>
        <v>0</v>
      </c>
      <c r="S226" s="352"/>
      <c r="T226" s="353"/>
      <c r="U226" s="277" t="e">
        <f t="shared" si="0"/>
        <v>#DIV/0!</v>
      </c>
      <c r="V226" s="278"/>
      <c r="W226" s="279"/>
      <c r="X226" s="94"/>
      <c r="Y226" s="447">
        <f>G22+L22+Q22+V22+AA22+AF22+G128+L128+Q128+V128+AA128+AF128</f>
        <v>0</v>
      </c>
      <c r="Z226" s="448"/>
      <c r="AA226" s="448"/>
      <c r="AB226" s="449"/>
      <c r="AC226" s="438">
        <f>G23+L23+Q23+V23+AA23+AF23+G129+L129+Q129+V129+AA129+AF129</f>
        <v>0</v>
      </c>
      <c r="AD226" s="439"/>
      <c r="AE226" s="439"/>
      <c r="AF226" s="440"/>
    </row>
    <row r="227" spans="1:32" s="66" customFormat="1" ht="18.75" x14ac:dyDescent="0.25">
      <c r="A227" s="708"/>
      <c r="B227" s="709"/>
      <c r="C227" s="280" t="s">
        <v>172</v>
      </c>
      <c r="D227" s="281"/>
      <c r="E227" s="281"/>
      <c r="F227" s="281"/>
      <c r="G227" s="281"/>
      <c r="H227" s="281"/>
      <c r="I227" s="281"/>
      <c r="J227" s="281"/>
      <c r="K227" s="281"/>
      <c r="L227" s="281"/>
      <c r="M227" s="282"/>
      <c r="N227" s="321">
        <f>D24+I24+N24+S24+X24+AC24+D130+I130+N130+S130+X130+AC130</f>
        <v>17</v>
      </c>
      <c r="O227" s="322"/>
      <c r="P227" s="322"/>
      <c r="Q227" s="323"/>
      <c r="R227" s="410">
        <f>E24+J24+O24+T24+Y24+AD24+E130+J130+O130+T130+Y130+AD130</f>
        <v>16</v>
      </c>
      <c r="S227" s="411"/>
      <c r="T227" s="412"/>
      <c r="U227" s="403">
        <f t="shared" si="0"/>
        <v>0.94117647058823528</v>
      </c>
      <c r="V227" s="404"/>
      <c r="W227" s="405"/>
      <c r="X227" s="94"/>
      <c r="Y227" s="354">
        <f>G24+L24+Q24+V24+AA24+AF24+G130+L130+Q130+V130+AA130+AF130</f>
        <v>10</v>
      </c>
      <c r="Z227" s="355"/>
      <c r="AA227" s="355"/>
      <c r="AB227" s="356"/>
      <c r="AC227" s="432">
        <f>G131+L131+Q131+V131+AA131+AF131+G25+L25+Q25+V25+AA25+AF25</f>
        <v>6</v>
      </c>
      <c r="AD227" s="433"/>
      <c r="AE227" s="433"/>
      <c r="AF227" s="434"/>
    </row>
    <row r="228" spans="1:32" s="66" customFormat="1" ht="18.75" x14ac:dyDescent="0.25">
      <c r="A228" s="708"/>
      <c r="B228" s="709"/>
      <c r="C228" s="271" t="s">
        <v>173</v>
      </c>
      <c r="D228" s="272"/>
      <c r="E228" s="272"/>
      <c r="F228" s="272"/>
      <c r="G228" s="272"/>
      <c r="H228" s="272"/>
      <c r="I228" s="272"/>
      <c r="J228" s="272"/>
      <c r="K228" s="272"/>
      <c r="L228" s="272"/>
      <c r="M228" s="273"/>
      <c r="N228" s="321">
        <f>D26+I26+N26+S26+X26+AC26+D132+I132+N132+S132+X132+AC132</f>
        <v>4</v>
      </c>
      <c r="O228" s="322"/>
      <c r="P228" s="322"/>
      <c r="Q228" s="323"/>
      <c r="R228" s="410">
        <f>E26+J26+O26+T26+Y26+AD26+E132+J132+O132+T132+Y132+AD132</f>
        <v>2</v>
      </c>
      <c r="S228" s="411"/>
      <c r="T228" s="412"/>
      <c r="U228" s="403">
        <f t="shared" si="0"/>
        <v>0.5</v>
      </c>
      <c r="V228" s="404"/>
      <c r="W228" s="405"/>
      <c r="X228" s="94"/>
      <c r="Y228" s="354">
        <f>G26+L26+Q26+V26+AA26+AF26+G132+L132+Q132+V132+AA132+AF132</f>
        <v>2</v>
      </c>
      <c r="Z228" s="355"/>
      <c r="AA228" s="355"/>
      <c r="AB228" s="356"/>
      <c r="AC228" s="432">
        <f>G27+L27+Q27+V27+AA27+AF27+G133+L133+Q133+V133+AA133+AF133</f>
        <v>0</v>
      </c>
      <c r="AD228" s="433"/>
      <c r="AE228" s="433"/>
      <c r="AF228" s="434"/>
    </row>
    <row r="229" spans="1:32" s="66" customFormat="1" ht="18.75" x14ac:dyDescent="0.25">
      <c r="A229" s="708"/>
      <c r="B229" s="709"/>
      <c r="C229" s="271" t="s">
        <v>174</v>
      </c>
      <c r="D229" s="272"/>
      <c r="E229" s="272"/>
      <c r="F229" s="272"/>
      <c r="G229" s="272"/>
      <c r="H229" s="272"/>
      <c r="I229" s="272"/>
      <c r="J229" s="272"/>
      <c r="K229" s="272"/>
      <c r="L229" s="272"/>
      <c r="M229" s="273"/>
      <c r="N229" s="321">
        <f>D28+I28+N28+S28+X28+AC28+D134+I134+N134+S134+X134+AC134</f>
        <v>5</v>
      </c>
      <c r="O229" s="322"/>
      <c r="P229" s="322"/>
      <c r="Q229" s="323"/>
      <c r="R229" s="410">
        <f>E28+J28+O28+T28+Y28+AD28+E134+J134+O134+T134+Y134+AD134</f>
        <v>4</v>
      </c>
      <c r="S229" s="411"/>
      <c r="T229" s="412"/>
      <c r="U229" s="710">
        <f t="shared" si="0"/>
        <v>0.8</v>
      </c>
      <c r="V229" s="711"/>
      <c r="W229" s="712"/>
      <c r="X229" s="94"/>
      <c r="Y229" s="354">
        <f>G28+L28+Q28+V28+AA28+AF28+G134+L134+Q134+V134+AA134+AF134</f>
        <v>2</v>
      </c>
      <c r="Z229" s="355"/>
      <c r="AA229" s="355"/>
      <c r="AB229" s="356"/>
      <c r="AC229" s="432">
        <f>G29+L29+Q29+V29+AA29+AF29+G135+L135+Q135+V135+AA135+AF135</f>
        <v>2</v>
      </c>
      <c r="AD229" s="433"/>
      <c r="AE229" s="433"/>
      <c r="AF229" s="434"/>
    </row>
    <row r="230" spans="1:32" s="66" customFormat="1" ht="18.75" x14ac:dyDescent="0.25">
      <c r="A230" s="708"/>
      <c r="B230" s="709"/>
      <c r="C230" s="280" t="s">
        <v>175</v>
      </c>
      <c r="D230" s="281"/>
      <c r="E230" s="281"/>
      <c r="F230" s="281"/>
      <c r="G230" s="281"/>
      <c r="H230" s="281"/>
      <c r="I230" s="281"/>
      <c r="J230" s="281"/>
      <c r="K230" s="281"/>
      <c r="L230" s="281"/>
      <c r="M230" s="282"/>
      <c r="N230" s="740">
        <f>D30+I30+N30+S30+X30+AC30+D136+I136+N136+S136+X136+AC136</f>
        <v>17</v>
      </c>
      <c r="O230" s="741"/>
      <c r="P230" s="741"/>
      <c r="Q230" s="742"/>
      <c r="R230" s="743">
        <f>E30+J30+O30+T30+Y30+AD30+E136+J136+O136+T136+Y136+AD136</f>
        <v>14</v>
      </c>
      <c r="S230" s="744"/>
      <c r="T230" s="745"/>
      <c r="U230" s="746">
        <f>R230/N230</f>
        <v>0.82352941176470584</v>
      </c>
      <c r="V230" s="746"/>
      <c r="W230" s="746"/>
      <c r="X230" s="117"/>
      <c r="Y230" s="354">
        <f>G30+L30+Q30+V30+AA30+AF30+G136+L136+Q136+V136+AA136+AF136</f>
        <v>12</v>
      </c>
      <c r="Z230" s="355"/>
      <c r="AA230" s="355"/>
      <c r="AB230" s="356"/>
      <c r="AC230" s="452">
        <f>G31+L31+Q31+V31+AA31+AF31+G137+L137+Q137+V137+AA137+AF137</f>
        <v>2</v>
      </c>
      <c r="AD230" s="453"/>
      <c r="AE230" s="453"/>
      <c r="AF230" s="454"/>
    </row>
    <row r="231" spans="1:32" s="66" customFormat="1" ht="18.75" x14ac:dyDescent="0.25">
      <c r="A231" s="406"/>
      <c r="B231" s="408"/>
      <c r="C231" s="406" t="s">
        <v>176</v>
      </c>
      <c r="D231" s="407"/>
      <c r="E231" s="407"/>
      <c r="F231" s="407"/>
      <c r="G231" s="407"/>
      <c r="H231" s="407"/>
      <c r="I231" s="407"/>
      <c r="J231" s="407"/>
      <c r="K231" s="407"/>
      <c r="L231" s="407"/>
      <c r="M231" s="408"/>
      <c r="N231" s="348">
        <f>D32+I32+N32+S32+X32+AC32+D138+I138+N138+S138+X138+AC138</f>
        <v>0</v>
      </c>
      <c r="O231" s="349"/>
      <c r="P231" s="349"/>
      <c r="Q231" s="350"/>
      <c r="R231" s="425">
        <f>E32+J32+O32+T32+Y32+AD32+E138+J138+O138+T138+Y138+AD138</f>
        <v>0</v>
      </c>
      <c r="S231" s="426"/>
      <c r="T231" s="427"/>
      <c r="U231" s="327" t="e">
        <f>R231/N231</f>
        <v>#DIV/0!</v>
      </c>
      <c r="V231" s="328"/>
      <c r="W231" s="329"/>
      <c r="X231" s="94"/>
      <c r="Y231" s="357">
        <f>G32+L32+Q32+V32+AA32+AF32+G138+L138+Q138+V138+AA138+AF138</f>
        <v>0</v>
      </c>
      <c r="Z231" s="358"/>
      <c r="AA231" s="358"/>
      <c r="AB231" s="359"/>
      <c r="AC231" s="466">
        <f>G33+L33+Q33+V33+AA33+AF33+G139+L139+Q139+V139+AA139+AF139</f>
        <v>0</v>
      </c>
      <c r="AD231" s="467"/>
      <c r="AE231" s="467"/>
      <c r="AF231" s="468"/>
    </row>
    <row r="232" spans="1:32" s="66" customFormat="1" ht="18.75" x14ac:dyDescent="0.25">
      <c r="A232" s="706" t="s">
        <v>44</v>
      </c>
      <c r="B232" s="707"/>
      <c r="C232" s="280" t="s">
        <v>177</v>
      </c>
      <c r="D232" s="281"/>
      <c r="E232" s="281"/>
      <c r="F232" s="281"/>
      <c r="G232" s="281"/>
      <c r="H232" s="281"/>
      <c r="I232" s="281"/>
      <c r="J232" s="281"/>
      <c r="K232" s="281"/>
      <c r="L232" s="281"/>
      <c r="M232" s="282"/>
      <c r="N232" s="274">
        <f>D34+I34+N34+S34+X34+AC34+D140+I140+N140+S140+X140+AC140</f>
        <v>0</v>
      </c>
      <c r="O232" s="275"/>
      <c r="P232" s="275"/>
      <c r="Q232" s="276"/>
      <c r="R232" s="351">
        <f>E34+J34+O34+T34+Y34+AD34+E140+J140+O140+T140+Y140+AD140</f>
        <v>0</v>
      </c>
      <c r="S232" s="352"/>
      <c r="T232" s="353"/>
      <c r="U232" s="277" t="e">
        <f t="shared" si="0"/>
        <v>#DIV/0!</v>
      </c>
      <c r="V232" s="278"/>
      <c r="W232" s="279"/>
      <c r="X232" s="94"/>
      <c r="Y232" s="435">
        <f>G34+L34+Q34+V34+AA34+AF34+G140+L140+Q140+V140+AA140+AF140</f>
        <v>0</v>
      </c>
      <c r="Z232" s="436"/>
      <c r="AA232" s="436"/>
      <c r="AB232" s="437"/>
      <c r="AC232" s="392">
        <f>G35+L35+Q35+V35+AA35+AF35+G141+L141+Q141+V141+AA141+AF141</f>
        <v>0</v>
      </c>
      <c r="AD232" s="393"/>
      <c r="AE232" s="393"/>
      <c r="AF232" s="394"/>
    </row>
    <row r="233" spans="1:32" s="66" customFormat="1" ht="18.75" x14ac:dyDescent="0.25">
      <c r="A233" s="708"/>
      <c r="B233" s="709"/>
      <c r="C233" s="271" t="s">
        <v>178</v>
      </c>
      <c r="D233" s="272"/>
      <c r="E233" s="272"/>
      <c r="F233" s="272"/>
      <c r="G233" s="272"/>
      <c r="H233" s="272"/>
      <c r="I233" s="272"/>
      <c r="J233" s="272"/>
      <c r="K233" s="272"/>
      <c r="L233" s="272"/>
      <c r="M233" s="273"/>
      <c r="N233" s="321">
        <f>D36+I36+N36+S36+X36+AC36+D142+I142+N142+S142+X142+AC142</f>
        <v>3</v>
      </c>
      <c r="O233" s="322"/>
      <c r="P233" s="322"/>
      <c r="Q233" s="323"/>
      <c r="R233" s="410">
        <f>E36+J36+O36+T36+Y36+AD36+E142+J142+O142+T142+Y142+AD142</f>
        <v>0</v>
      </c>
      <c r="S233" s="411"/>
      <c r="T233" s="412"/>
      <c r="U233" s="327">
        <f>R233/N233</f>
        <v>0</v>
      </c>
      <c r="V233" s="328"/>
      <c r="W233" s="329"/>
      <c r="X233" s="94"/>
      <c r="Y233" s="354">
        <f>G36+L36+Q36+V36+AA36+AF36+G142+L142+Q142+V142+AA142+AF142</f>
        <v>0</v>
      </c>
      <c r="Z233" s="355"/>
      <c r="AA233" s="355"/>
      <c r="AB233" s="356"/>
      <c r="AC233" s="395">
        <f>G37+L37+Q37+V37+AA37+AF37+G143+L143+Q143+V143+AA143+AF143</f>
        <v>0</v>
      </c>
      <c r="AD233" s="396"/>
      <c r="AE233" s="396"/>
      <c r="AF233" s="397"/>
    </row>
    <row r="234" spans="1:32" s="66" customFormat="1" ht="18.75" x14ac:dyDescent="0.25">
      <c r="A234" s="708"/>
      <c r="B234" s="709"/>
      <c r="C234" s="271" t="s">
        <v>179</v>
      </c>
      <c r="D234" s="272"/>
      <c r="E234" s="272"/>
      <c r="F234" s="272"/>
      <c r="G234" s="272"/>
      <c r="H234" s="272"/>
      <c r="I234" s="272"/>
      <c r="J234" s="272"/>
      <c r="K234" s="272"/>
      <c r="L234" s="272"/>
      <c r="M234" s="273"/>
      <c r="N234" s="321">
        <f>D38+I38+N38+S38+X38+AC38+D144+I144+N144+S144+X144+AC144</f>
        <v>3</v>
      </c>
      <c r="O234" s="322"/>
      <c r="P234" s="322"/>
      <c r="Q234" s="323"/>
      <c r="R234" s="410">
        <f>E38+J38+O38+T38+Y38+AD38+E144+J144+O144+T144+Y144+AD144</f>
        <v>3</v>
      </c>
      <c r="S234" s="411"/>
      <c r="T234" s="412"/>
      <c r="U234" s="403">
        <f t="shared" si="0"/>
        <v>1</v>
      </c>
      <c r="V234" s="404"/>
      <c r="W234" s="405"/>
      <c r="X234" s="94"/>
      <c r="Y234" s="354">
        <f>G38+L38+Q38+V38+AA38+AF38+G144+L144+Q144+V144+AA144+AF144</f>
        <v>0</v>
      </c>
      <c r="Z234" s="355"/>
      <c r="AA234" s="355"/>
      <c r="AB234" s="356"/>
      <c r="AC234" s="452">
        <f>G39+L39+Q39+V39+AA39+AF39+G145+L145+Q145+V145+AA145+AF145</f>
        <v>3</v>
      </c>
      <c r="AD234" s="453"/>
      <c r="AE234" s="453"/>
      <c r="AF234" s="454"/>
    </row>
    <row r="235" spans="1:32" s="66" customFormat="1" ht="18.75" x14ac:dyDescent="0.25">
      <c r="A235" s="708"/>
      <c r="B235" s="709"/>
      <c r="C235" s="271" t="s">
        <v>180</v>
      </c>
      <c r="D235" s="272"/>
      <c r="E235" s="272"/>
      <c r="F235" s="272"/>
      <c r="G235" s="272"/>
      <c r="H235" s="272"/>
      <c r="I235" s="272"/>
      <c r="J235" s="272"/>
      <c r="K235" s="272"/>
      <c r="L235" s="272"/>
      <c r="M235" s="273"/>
      <c r="N235" s="321">
        <f>D40+I40+N40+S40+X40+AC40+D146+I146+N146+S146+X146+AC146</f>
        <v>0</v>
      </c>
      <c r="O235" s="322"/>
      <c r="P235" s="322"/>
      <c r="Q235" s="323"/>
      <c r="R235" s="410">
        <f>E40+J40+O40+T40+Y40+AD40+E146+J146+O146+T146+Y146+AD146</f>
        <v>0</v>
      </c>
      <c r="S235" s="411"/>
      <c r="T235" s="412"/>
      <c r="U235" s="403" t="e">
        <f t="shared" si="0"/>
        <v>#DIV/0!</v>
      </c>
      <c r="V235" s="404"/>
      <c r="W235" s="405"/>
      <c r="X235" s="94"/>
      <c r="Y235" s="354">
        <f>G40+L40+Q40+V40+AA40+AF40+G146+L146+Q146+V146+AA146+AF146</f>
        <v>0</v>
      </c>
      <c r="Z235" s="355"/>
      <c r="AA235" s="355"/>
      <c r="AB235" s="356"/>
      <c r="AC235" s="395">
        <f>G41+L41+Q41+V41+AA41+AF41+G147+L147+Q147+V147+AA147+AF147</f>
        <v>0</v>
      </c>
      <c r="AD235" s="396"/>
      <c r="AE235" s="396"/>
      <c r="AF235" s="397"/>
    </row>
    <row r="236" spans="1:32" s="66" customFormat="1" ht="18.75" x14ac:dyDescent="0.25">
      <c r="A236" s="406"/>
      <c r="B236" s="408"/>
      <c r="C236" s="406" t="s">
        <v>181</v>
      </c>
      <c r="D236" s="407"/>
      <c r="E236" s="407"/>
      <c r="F236" s="407"/>
      <c r="G236" s="407"/>
      <c r="H236" s="407"/>
      <c r="I236" s="407"/>
      <c r="J236" s="407"/>
      <c r="K236" s="407"/>
      <c r="L236" s="407"/>
      <c r="M236" s="408"/>
      <c r="N236" s="361">
        <f>D42+I42+N42+S42+X42+AC42+D148+I148+N148+S148+X148+AC148</f>
        <v>0</v>
      </c>
      <c r="O236" s="362"/>
      <c r="P236" s="362"/>
      <c r="Q236" s="363"/>
      <c r="R236" s="324">
        <f>E42+J42+O42+T42+Y42+AD42+E148+J148+O148+T148+Y148+AD148</f>
        <v>0</v>
      </c>
      <c r="S236" s="325"/>
      <c r="T236" s="326"/>
      <c r="U236" s="413" t="e">
        <f t="shared" si="0"/>
        <v>#DIV/0!</v>
      </c>
      <c r="V236" s="414"/>
      <c r="W236" s="415"/>
      <c r="X236" s="94"/>
      <c r="Y236" s="429">
        <f>G42+L42+Q42+V42+AA42+AF42+G148+L148+Q148+V148+AA148+AF148</f>
        <v>0</v>
      </c>
      <c r="Z236" s="430"/>
      <c r="AA236" s="430"/>
      <c r="AB236" s="431"/>
      <c r="AC236" s="441">
        <f>G43+L43+Q43+V43+AA43+AF43+G149+L149+Q149+V149+AA149+AF149</f>
        <v>0</v>
      </c>
      <c r="AD236" s="442"/>
      <c r="AE236" s="442"/>
      <c r="AF236" s="443"/>
    </row>
    <row r="237" spans="1:32" s="66" customFormat="1" ht="18.75" x14ac:dyDescent="0.25">
      <c r="A237" s="175" t="s">
        <v>50</v>
      </c>
      <c r="B237" s="176"/>
      <c r="C237" s="146" t="s">
        <v>182</v>
      </c>
      <c r="D237" s="409"/>
      <c r="E237" s="409"/>
      <c r="F237" s="409"/>
      <c r="G237" s="409"/>
      <c r="H237" s="409"/>
      <c r="I237" s="409"/>
      <c r="J237" s="409"/>
      <c r="K237" s="409"/>
      <c r="L237" s="409"/>
      <c r="M237" s="147"/>
      <c r="N237" s="248">
        <f>D44+I44+N44+S44+X44+AC44+D150+I150+N150+S150+X150+AC150</f>
        <v>7</v>
      </c>
      <c r="O237" s="249"/>
      <c r="P237" s="249"/>
      <c r="Q237" s="250"/>
      <c r="R237" s="167">
        <f>E44+J44+O44+T44+Y44+AD44+E150+J150+O150+T150+Y150+AD150</f>
        <v>3</v>
      </c>
      <c r="S237" s="168"/>
      <c r="T237" s="169"/>
      <c r="U237" s="251">
        <f t="shared" si="0"/>
        <v>0.42857142857142855</v>
      </c>
      <c r="V237" s="252"/>
      <c r="W237" s="253"/>
      <c r="X237" s="94"/>
      <c r="Y237" s="312">
        <f>G44+L44+Q44+V44+AA44+AF44+G150+L150+Q150+V150+AA150+AF150</f>
        <v>3</v>
      </c>
      <c r="Z237" s="313"/>
      <c r="AA237" s="313"/>
      <c r="AB237" s="313"/>
      <c r="AC237" s="389">
        <f>G45+L45+Q45+V45+AA45+AF45+G151+L151+Q151+V151+AA151+AF151</f>
        <v>0</v>
      </c>
      <c r="AD237" s="390"/>
      <c r="AE237" s="390"/>
      <c r="AF237" s="391"/>
    </row>
    <row r="238" spans="1:32" s="66" customFormat="1" ht="18.75" x14ac:dyDescent="0.25">
      <c r="A238" s="706" t="s">
        <v>52</v>
      </c>
      <c r="B238" s="707"/>
      <c r="C238" s="280" t="s">
        <v>183</v>
      </c>
      <c r="D238" s="281"/>
      <c r="E238" s="281"/>
      <c r="F238" s="281"/>
      <c r="G238" s="281"/>
      <c r="H238" s="281"/>
      <c r="I238" s="281"/>
      <c r="J238" s="281"/>
      <c r="K238" s="281"/>
      <c r="L238" s="281"/>
      <c r="M238" s="282"/>
      <c r="N238" s="274">
        <f>D46+I46+N46+S46+X46+AC46+D152+I152+N152+S152+X152+AC152</f>
        <v>1</v>
      </c>
      <c r="O238" s="275"/>
      <c r="P238" s="275"/>
      <c r="Q238" s="276"/>
      <c r="R238" s="351">
        <f>E46+J46+O46+T46+Y46+AD46+E152+J152+O152+T152+Y152+AD152</f>
        <v>1</v>
      </c>
      <c r="S238" s="352"/>
      <c r="T238" s="353"/>
      <c r="U238" s="277">
        <f t="shared" si="0"/>
        <v>1</v>
      </c>
      <c r="V238" s="278"/>
      <c r="W238" s="279"/>
      <c r="X238" s="94"/>
      <c r="Y238" s="435">
        <f>G46+L46+Q46+V46+AA46+AF46+G152+L152+Q152+V152+AA152+AF152</f>
        <v>1</v>
      </c>
      <c r="Z238" s="436"/>
      <c r="AA238" s="436"/>
      <c r="AB238" s="437"/>
      <c r="AC238" s="395">
        <f>G47+L47+Q47+V47+AA47+AF47+G153+L153+Q153+V153+AA153+AF153</f>
        <v>0</v>
      </c>
      <c r="AD238" s="396"/>
      <c r="AE238" s="396"/>
      <c r="AF238" s="397"/>
    </row>
    <row r="239" spans="1:32" s="66" customFormat="1" ht="18.75" x14ac:dyDescent="0.25">
      <c r="A239" s="406"/>
      <c r="B239" s="408"/>
      <c r="C239" s="406" t="s">
        <v>184</v>
      </c>
      <c r="D239" s="407"/>
      <c r="E239" s="407"/>
      <c r="F239" s="407"/>
      <c r="G239" s="407"/>
      <c r="H239" s="407"/>
      <c r="I239" s="407"/>
      <c r="J239" s="407"/>
      <c r="K239" s="407"/>
      <c r="L239" s="407"/>
      <c r="M239" s="408"/>
      <c r="N239" s="416">
        <f>D48+I48+N48+S48+X48+AC48+D154+I154+N154+S154+X154+AC154</f>
        <v>15</v>
      </c>
      <c r="O239" s="417"/>
      <c r="P239" s="417"/>
      <c r="Q239" s="418"/>
      <c r="R239" s="324">
        <f>E48+J48+O48+T48+Y48+AD48+E154+J154+O154+T154+Y154+AD154</f>
        <v>14</v>
      </c>
      <c r="S239" s="325"/>
      <c r="T239" s="326"/>
      <c r="U239" s="413">
        <f t="shared" si="0"/>
        <v>0.93333333333333335</v>
      </c>
      <c r="V239" s="414"/>
      <c r="W239" s="415"/>
      <c r="X239" s="94"/>
      <c r="Y239" s="429">
        <f>G48+L48+Q48+V48+AA48+AF48+G154+L154+Q154+V154+AA154+AF154</f>
        <v>10</v>
      </c>
      <c r="Z239" s="430"/>
      <c r="AA239" s="430"/>
      <c r="AB239" s="431"/>
      <c r="AC239" s="444">
        <f>G49+L49+Q49+V49+AA49+AF49+G155+L155+Q155+V155+AA155+AF155</f>
        <v>4</v>
      </c>
      <c r="AD239" s="445"/>
      <c r="AE239" s="445"/>
      <c r="AF239" s="446"/>
    </row>
    <row r="240" spans="1:32" s="66" customFormat="1" ht="20.25" thickTop="1" thickBot="1" x14ac:dyDescent="0.3">
      <c r="A240" s="175" t="s">
        <v>55</v>
      </c>
      <c r="B240" s="176"/>
      <c r="C240" s="146" t="s">
        <v>185</v>
      </c>
      <c r="D240" s="409"/>
      <c r="E240" s="409"/>
      <c r="F240" s="409"/>
      <c r="G240" s="409"/>
      <c r="H240" s="409"/>
      <c r="I240" s="409"/>
      <c r="J240" s="409"/>
      <c r="K240" s="409"/>
      <c r="L240" s="409"/>
      <c r="M240" s="147"/>
      <c r="N240" s="248">
        <f>D50+I50+N50+S50+X50+AC50+D156+I156+N156+S156+X156+AC156</f>
        <v>1</v>
      </c>
      <c r="O240" s="249"/>
      <c r="P240" s="249"/>
      <c r="Q240" s="250"/>
      <c r="R240" s="167">
        <f>E50+J50+O50+T50+Y50+AD50+E156+J156+O156+T156+Y156+AD156</f>
        <v>1</v>
      </c>
      <c r="S240" s="168"/>
      <c r="T240" s="169"/>
      <c r="U240" s="251">
        <f t="shared" si="0"/>
        <v>1</v>
      </c>
      <c r="V240" s="252"/>
      <c r="W240" s="253"/>
      <c r="X240" s="94"/>
      <c r="Y240" s="312">
        <f>G50+L50+Q50+V50+AA50+AF50+G156+L156+Q156+V156+AA156+AF156</f>
        <v>1</v>
      </c>
      <c r="Z240" s="313"/>
      <c r="AA240" s="313"/>
      <c r="AB240" s="314"/>
      <c r="AC240" s="389">
        <f>G51+L51+Q51+V51+AA51+AF51+G157+L157+Q157+V157+AA157+AF157</f>
        <v>0</v>
      </c>
      <c r="AD240" s="390"/>
      <c r="AE240" s="390"/>
      <c r="AF240" s="391"/>
    </row>
    <row r="241" spans="1:32" s="66" customFormat="1" ht="20.25" thickTop="1" thickBot="1" x14ac:dyDescent="0.3">
      <c r="A241" s="146" t="s">
        <v>57</v>
      </c>
      <c r="B241" s="147"/>
      <c r="C241" s="146" t="s">
        <v>186</v>
      </c>
      <c r="D241" s="409"/>
      <c r="E241" s="409"/>
      <c r="F241" s="409"/>
      <c r="G241" s="409"/>
      <c r="H241" s="409"/>
      <c r="I241" s="409"/>
      <c r="J241" s="409"/>
      <c r="K241" s="409"/>
      <c r="L241" s="409"/>
      <c r="M241" s="147"/>
      <c r="N241" s="248">
        <f>D52+I52+N52+S52+X52+AC52+D158+I158+N158+S158+X158+AC158</f>
        <v>12</v>
      </c>
      <c r="O241" s="249"/>
      <c r="P241" s="249"/>
      <c r="Q241" s="250"/>
      <c r="R241" s="167">
        <f>E52+J52+O52+T52+Y52+AD52+E158+J158+O158+T158+Y158+AD158</f>
        <v>12</v>
      </c>
      <c r="S241" s="168"/>
      <c r="T241" s="169"/>
      <c r="U241" s="251">
        <f t="shared" si="0"/>
        <v>1</v>
      </c>
      <c r="V241" s="252"/>
      <c r="W241" s="253"/>
      <c r="X241" s="94"/>
      <c r="Y241" s="312">
        <f>G52+L52+Q52+V52+AA52+AF52+G158+L158+Q158+V158+AA158+AF158</f>
        <v>5</v>
      </c>
      <c r="Z241" s="313"/>
      <c r="AA241" s="313"/>
      <c r="AB241" s="314"/>
      <c r="AC241" s="389">
        <f>G53+L53+Q53+V53+AA53+AF53+G159+L159+Q159+V159+AA159+AF159</f>
        <v>7</v>
      </c>
      <c r="AD241" s="390"/>
      <c r="AE241" s="390"/>
      <c r="AF241" s="391"/>
    </row>
    <row r="242" spans="1:32" s="66" customFormat="1" ht="20.25" thickTop="1" thickBot="1" x14ac:dyDescent="0.3">
      <c r="A242" s="146" t="s">
        <v>59</v>
      </c>
      <c r="B242" s="147"/>
      <c r="C242" s="146" t="s">
        <v>187</v>
      </c>
      <c r="D242" s="409"/>
      <c r="E242" s="409"/>
      <c r="F242" s="409"/>
      <c r="G242" s="409"/>
      <c r="H242" s="409"/>
      <c r="I242" s="409"/>
      <c r="J242" s="409"/>
      <c r="K242" s="409"/>
      <c r="L242" s="409"/>
      <c r="M242" s="147"/>
      <c r="N242" s="248">
        <f>D54+I54+N54+S54+X54+AC54+D160+I160+N160+S160+X160+AC160</f>
        <v>0</v>
      </c>
      <c r="O242" s="249"/>
      <c r="P242" s="249"/>
      <c r="Q242" s="250"/>
      <c r="R242" s="167">
        <f>E54+J54+O54+T54+Y54+AD54+E160+J160+O160+T160+Y160+AD160</f>
        <v>0</v>
      </c>
      <c r="S242" s="168"/>
      <c r="T242" s="169"/>
      <c r="U242" s="251" t="e">
        <f t="shared" si="0"/>
        <v>#DIV/0!</v>
      </c>
      <c r="V242" s="252"/>
      <c r="W242" s="253"/>
      <c r="X242" s="94"/>
      <c r="Y242" s="312">
        <f>G54+L54+Q54+V54+AA54+AF54+G160+L160+Q160+V160+AA160+AF160</f>
        <v>0</v>
      </c>
      <c r="Z242" s="313"/>
      <c r="AA242" s="313"/>
      <c r="AB242" s="314"/>
      <c r="AC242" s="389">
        <f>G55+L55+Q55+V55+AA55+AF55+G161+L161+Q161+V161+AA161+AF161</f>
        <v>0</v>
      </c>
      <c r="AD242" s="390"/>
      <c r="AE242" s="390"/>
      <c r="AF242" s="391"/>
    </row>
    <row r="243" spans="1:32" s="66" customFormat="1" ht="20.25" thickTop="1" thickBot="1" x14ac:dyDescent="0.3">
      <c r="A243" s="146" t="s">
        <v>188</v>
      </c>
      <c r="B243" s="147"/>
      <c r="C243" s="146" t="s">
        <v>189</v>
      </c>
      <c r="D243" s="409"/>
      <c r="E243" s="409"/>
      <c r="F243" s="409"/>
      <c r="G243" s="409"/>
      <c r="H243" s="409"/>
      <c r="I243" s="409"/>
      <c r="J243" s="409"/>
      <c r="K243" s="409"/>
      <c r="L243" s="409"/>
      <c r="M243" s="147"/>
      <c r="N243" s="248">
        <f>D56+I56+N56+S56+X56+AC56+D162+I162+N162+S162+X162+AC162</f>
        <v>0</v>
      </c>
      <c r="O243" s="249"/>
      <c r="P243" s="249"/>
      <c r="Q243" s="250"/>
      <c r="R243" s="167">
        <f>E56+J56+O56+T56+Y56+AD56+E162+J162+O162+T162+Y162+AD162</f>
        <v>0</v>
      </c>
      <c r="S243" s="168"/>
      <c r="T243" s="169"/>
      <c r="U243" s="277" t="e">
        <f t="shared" si="0"/>
        <v>#DIV/0!</v>
      </c>
      <c r="V243" s="278"/>
      <c r="W243" s="279"/>
      <c r="X243" s="94"/>
      <c r="Y243" s="312">
        <f>G56+L56+Q56+V56+AA56+AF56+G162+L162+Q162+V162+AA162+AF162</f>
        <v>0</v>
      </c>
      <c r="Z243" s="313"/>
      <c r="AA243" s="313"/>
      <c r="AB243" s="314"/>
      <c r="AC243" s="389">
        <f>G57+L57+Q57+V57+AA57+AF57+G163+L163+Q163+V163+AA163+AF163</f>
        <v>0</v>
      </c>
      <c r="AD243" s="390"/>
      <c r="AE243" s="390"/>
      <c r="AF243" s="391"/>
    </row>
    <row r="244" spans="1:32" s="66" customFormat="1" ht="20.25" thickTop="1" thickBot="1" x14ac:dyDescent="0.3">
      <c r="A244" s="175" t="s">
        <v>63</v>
      </c>
      <c r="B244" s="176"/>
      <c r="C244" s="146" t="s">
        <v>190</v>
      </c>
      <c r="D244" s="409"/>
      <c r="E244" s="409"/>
      <c r="F244" s="409"/>
      <c r="G244" s="409"/>
      <c r="H244" s="409"/>
      <c r="I244" s="409"/>
      <c r="J244" s="409"/>
      <c r="K244" s="409"/>
      <c r="L244" s="409"/>
      <c r="M244" s="147"/>
      <c r="N244" s="248">
        <f>D58+I58+N58+S58+X58+AC58+D164+I164+N164+S164+X164+AC164</f>
        <v>13</v>
      </c>
      <c r="O244" s="249"/>
      <c r="P244" s="249"/>
      <c r="Q244" s="250"/>
      <c r="R244" s="167">
        <f>E58+J58+O58+T58+Y58+AD58+E164+J164+O164+T164+Y164+AD164</f>
        <v>4</v>
      </c>
      <c r="S244" s="168"/>
      <c r="T244" s="169"/>
      <c r="U244" s="251">
        <f t="shared" si="0"/>
        <v>0.30769230769230771</v>
      </c>
      <c r="V244" s="252"/>
      <c r="W244" s="253"/>
      <c r="X244" s="94"/>
      <c r="Y244" s="312">
        <f>G58+L58+Q58+V58+AA58+AF58+G164+L164+Q164+V164+AA164+AF164</f>
        <v>2</v>
      </c>
      <c r="Z244" s="313"/>
      <c r="AA244" s="313"/>
      <c r="AB244" s="314"/>
      <c r="AC244" s="389">
        <f>G59+L59+Q59+V59+AA59+AF59+G165+L165+Q165+V165+AA165+AF165</f>
        <v>2</v>
      </c>
      <c r="AD244" s="390"/>
      <c r="AE244" s="390"/>
      <c r="AF244" s="391"/>
    </row>
    <row r="245" spans="1:32" s="66" customFormat="1" ht="20.25" thickTop="1" thickBot="1" x14ac:dyDescent="0.3">
      <c r="A245" s="175" t="s">
        <v>65</v>
      </c>
      <c r="B245" s="176"/>
      <c r="C245" s="146" t="s">
        <v>191</v>
      </c>
      <c r="D245" s="409"/>
      <c r="E245" s="409"/>
      <c r="F245" s="409"/>
      <c r="G245" s="409"/>
      <c r="H245" s="409"/>
      <c r="I245" s="409"/>
      <c r="J245" s="409"/>
      <c r="K245" s="409"/>
      <c r="L245" s="409"/>
      <c r="M245" s="147"/>
      <c r="N245" s="248" t="e">
        <f>D60+I60+N60+S60+X60+AC60+D166+I166+N166+S166+X166+AC166</f>
        <v>#VALUE!</v>
      </c>
      <c r="O245" s="249"/>
      <c r="P245" s="249"/>
      <c r="Q245" s="250"/>
      <c r="R245" s="167">
        <f>E60+J60+O60+T60+Y60+AD60+E166+J166+O166+T166+Y166+AD166</f>
        <v>2</v>
      </c>
      <c r="S245" s="168"/>
      <c r="T245" s="169"/>
      <c r="U245" s="251" t="e">
        <f t="shared" si="0"/>
        <v>#VALUE!</v>
      </c>
      <c r="V245" s="252"/>
      <c r="W245" s="253"/>
      <c r="X245" s="94"/>
      <c r="Y245" s="312">
        <f>G60+L60+Q60+V60+AA60+AF60+G166+L166+Q166+V166+AA166+AF166</f>
        <v>1</v>
      </c>
      <c r="Z245" s="313"/>
      <c r="AA245" s="313"/>
      <c r="AB245" s="314"/>
      <c r="AC245" s="389">
        <f>G61+L61+Q61+V61+AA61+AF61+G167+L167+Q167+V167+AA167+AF167</f>
        <v>1</v>
      </c>
      <c r="AD245" s="390"/>
      <c r="AE245" s="390"/>
      <c r="AF245" s="391"/>
    </row>
    <row r="246" spans="1:32" s="66" customFormat="1" ht="20.25" thickTop="1" thickBot="1" x14ac:dyDescent="0.3">
      <c r="A246" s="146" t="s">
        <v>68</v>
      </c>
      <c r="B246" s="147"/>
      <c r="C246" s="146" t="s">
        <v>192</v>
      </c>
      <c r="D246" s="409"/>
      <c r="E246" s="409"/>
      <c r="F246" s="409"/>
      <c r="G246" s="409"/>
      <c r="H246" s="409"/>
      <c r="I246" s="409"/>
      <c r="J246" s="409"/>
      <c r="K246" s="409"/>
      <c r="L246" s="409"/>
      <c r="M246" s="147"/>
      <c r="N246" s="248">
        <f>D62+I62+N62+S62+X62+AC62+D168+I168+N168+S168+X168+AC168</f>
        <v>32</v>
      </c>
      <c r="O246" s="249"/>
      <c r="P246" s="249"/>
      <c r="Q246" s="250"/>
      <c r="R246" s="167">
        <f>E62+J62+O62+T62+Y62+AD62+E168+J168+O168+T168+Y168+AD168</f>
        <v>32</v>
      </c>
      <c r="S246" s="168"/>
      <c r="T246" s="169"/>
      <c r="U246" s="251">
        <f t="shared" si="0"/>
        <v>1</v>
      </c>
      <c r="V246" s="252"/>
      <c r="W246" s="253"/>
      <c r="X246" s="94"/>
      <c r="Y246" s="312">
        <f>G62+L62+Q62+V62+AA62+AF62+G168+L168+Q168+V168+AA168+AF168</f>
        <v>18</v>
      </c>
      <c r="Z246" s="313"/>
      <c r="AA246" s="313"/>
      <c r="AB246" s="314"/>
      <c r="AC246" s="389">
        <f>G63+L63+Q63+V63+AA63+AF63+G169+L169+Q169+V169+AA169+AF169</f>
        <v>14</v>
      </c>
      <c r="AD246" s="390"/>
      <c r="AE246" s="390"/>
      <c r="AF246" s="391"/>
    </row>
    <row r="247" spans="1:32" s="66" customFormat="1" ht="20.25" thickTop="1" thickBot="1" x14ac:dyDescent="0.3">
      <c r="A247" s="146" t="s">
        <v>70</v>
      </c>
      <c r="B247" s="147"/>
      <c r="C247" s="146" t="s">
        <v>193</v>
      </c>
      <c r="D247" s="409"/>
      <c r="E247" s="409"/>
      <c r="F247" s="409"/>
      <c r="G247" s="409"/>
      <c r="H247" s="409"/>
      <c r="I247" s="409"/>
      <c r="J247" s="409"/>
      <c r="K247" s="409"/>
      <c r="L247" s="409"/>
      <c r="M247" s="147"/>
      <c r="N247" s="248">
        <f>D64+I64+N64+S64+X64+AC64+D170+I170+N170+S170+X170+AC170</f>
        <v>3</v>
      </c>
      <c r="O247" s="249"/>
      <c r="P247" s="249"/>
      <c r="Q247" s="250"/>
      <c r="R247" s="167">
        <f>E64+J64+O64+T64+Y64+AD64+E170+J170+O170+T170+Y170+AD170</f>
        <v>1</v>
      </c>
      <c r="S247" s="168"/>
      <c r="T247" s="169"/>
      <c r="U247" s="277">
        <f t="shared" si="0"/>
        <v>0.33333333333333331</v>
      </c>
      <c r="V247" s="278"/>
      <c r="W247" s="279"/>
      <c r="X247" s="94"/>
      <c r="Y247" s="312">
        <f>G64+L64+Q64+V64+AA64+AF64+G170+L170+Q170+V170+AA170+AF170</f>
        <v>1</v>
      </c>
      <c r="Z247" s="313"/>
      <c r="AA247" s="313"/>
      <c r="AB247" s="314"/>
      <c r="AC247" s="389">
        <f>G65+L65+Q65+V65+AA65+AF65+G171+L171+Q171+V171+AA171+AF171</f>
        <v>0</v>
      </c>
      <c r="AD247" s="390"/>
      <c r="AE247" s="390"/>
      <c r="AF247" s="391"/>
    </row>
    <row r="248" spans="1:32" s="66" customFormat="1" ht="20.25" thickTop="1" thickBot="1" x14ac:dyDescent="0.3">
      <c r="A248" s="146" t="s">
        <v>72</v>
      </c>
      <c r="B248" s="147"/>
      <c r="C248" s="146" t="s">
        <v>194</v>
      </c>
      <c r="D248" s="409"/>
      <c r="E248" s="409"/>
      <c r="F248" s="409"/>
      <c r="G248" s="409"/>
      <c r="H248" s="409"/>
      <c r="I248" s="409"/>
      <c r="J248" s="409"/>
      <c r="K248" s="409"/>
      <c r="L248" s="409"/>
      <c r="M248" s="147"/>
      <c r="N248" s="248">
        <f>D66+I66+N66+S66+X66+AC66+D172+I172+N172+S172+X172+AC172</f>
        <v>27</v>
      </c>
      <c r="O248" s="249"/>
      <c r="P248" s="249"/>
      <c r="Q248" s="250"/>
      <c r="R248" s="167">
        <f>E66+J66+O66+T66+Y66+AD66+E172+J172+O172+T172+Y172+AD172</f>
        <v>23</v>
      </c>
      <c r="S248" s="168"/>
      <c r="T248" s="169"/>
      <c r="U248" s="251">
        <f t="shared" si="0"/>
        <v>0.85185185185185186</v>
      </c>
      <c r="V248" s="252"/>
      <c r="W248" s="253"/>
      <c r="X248" s="94"/>
      <c r="Y248" s="312">
        <f>G66+L66+Q66+V66+AA66+AF66+G172+L172+Q172+V172+AA172+AF172</f>
        <v>10</v>
      </c>
      <c r="Z248" s="313"/>
      <c r="AA248" s="313"/>
      <c r="AB248" s="314"/>
      <c r="AC248" s="389">
        <f>G67+L67+Q67+V67+AA67+AF67+G173+L173+Q173+V173+AA173+AF173</f>
        <v>13</v>
      </c>
      <c r="AD248" s="390"/>
      <c r="AE248" s="390"/>
      <c r="AF248" s="391"/>
    </row>
    <row r="249" spans="1:32" s="66" customFormat="1" ht="20.25" thickTop="1" thickBot="1" x14ac:dyDescent="0.3">
      <c r="A249" s="175" t="s">
        <v>195</v>
      </c>
      <c r="B249" s="176"/>
      <c r="C249" s="146" t="s">
        <v>196</v>
      </c>
      <c r="D249" s="409"/>
      <c r="E249" s="409"/>
      <c r="F249" s="409"/>
      <c r="G249" s="409"/>
      <c r="H249" s="409"/>
      <c r="I249" s="409"/>
      <c r="J249" s="409"/>
      <c r="K249" s="409"/>
      <c r="L249" s="409"/>
      <c r="M249" s="147"/>
      <c r="N249" s="248">
        <f>D68+I68+N68+S68+X68+AC68+D174+I174+N174+S174+X174+AC174</f>
        <v>37</v>
      </c>
      <c r="O249" s="249"/>
      <c r="P249" s="249"/>
      <c r="Q249" s="250"/>
      <c r="R249" s="167">
        <f>E68+J68+O68+T68+Y68+AD68+E174+J174+O174+T174+Y174+AD174</f>
        <v>33</v>
      </c>
      <c r="S249" s="168"/>
      <c r="T249" s="169"/>
      <c r="U249" s="251">
        <f t="shared" si="0"/>
        <v>0.89189189189189189</v>
      </c>
      <c r="V249" s="252"/>
      <c r="W249" s="253"/>
      <c r="X249" s="94"/>
      <c r="Y249" s="312">
        <f>G68+L68+Q68+V68+AA68+AF68+G174+L174+Q174+V174+AA174+AF174</f>
        <v>27</v>
      </c>
      <c r="Z249" s="313"/>
      <c r="AA249" s="313"/>
      <c r="AB249" s="314"/>
      <c r="AC249" s="389">
        <f>G69+L69+Q69+V69+AA69+AF69+G175+L175+Q175+V175+AA175+AF175</f>
        <v>6</v>
      </c>
      <c r="AD249" s="390"/>
      <c r="AE249" s="390"/>
      <c r="AF249" s="391"/>
    </row>
    <row r="250" spans="1:32" s="66" customFormat="1" ht="20.25" thickTop="1" thickBot="1" x14ac:dyDescent="0.3">
      <c r="A250" s="146" t="s">
        <v>76</v>
      </c>
      <c r="B250" s="147"/>
      <c r="C250" s="146" t="s">
        <v>197</v>
      </c>
      <c r="D250" s="409"/>
      <c r="E250" s="409"/>
      <c r="F250" s="409"/>
      <c r="G250" s="409"/>
      <c r="H250" s="409"/>
      <c r="I250" s="409"/>
      <c r="J250" s="409"/>
      <c r="K250" s="409"/>
      <c r="L250" s="409"/>
      <c r="M250" s="147"/>
      <c r="N250" s="248">
        <f>D70+I70+N70+S70+X70+AC70+D176+I176+N176+S176+X176+AC176</f>
        <v>0</v>
      </c>
      <c r="O250" s="249"/>
      <c r="P250" s="249"/>
      <c r="Q250" s="250"/>
      <c r="R250" s="167">
        <f>E70+J70+O70+T70+Y70+AD70+E176+J176+O176+T176+Y176+AD176</f>
        <v>0</v>
      </c>
      <c r="S250" s="168"/>
      <c r="T250" s="169"/>
      <c r="U250" s="251" t="e">
        <f t="shared" si="0"/>
        <v>#DIV/0!</v>
      </c>
      <c r="V250" s="252"/>
      <c r="W250" s="253"/>
      <c r="X250" s="94"/>
      <c r="Y250" s="312">
        <f>G70+L70+Q70+V70+AA70+AF70+G176+L176+Q176+V176+AA176+AF176</f>
        <v>0</v>
      </c>
      <c r="Z250" s="313"/>
      <c r="AA250" s="313"/>
      <c r="AB250" s="314"/>
      <c r="AC250" s="389">
        <f>G71+L71+Q71+V71+AA71+AF71+G177+L177+Q177+V177+AA177+AF177</f>
        <v>0</v>
      </c>
      <c r="AD250" s="390"/>
      <c r="AE250" s="390"/>
      <c r="AF250" s="391"/>
    </row>
    <row r="251" spans="1:32" s="66" customFormat="1" ht="20.25" thickTop="1" thickBot="1" x14ac:dyDescent="0.3">
      <c r="A251" s="175" t="s">
        <v>198</v>
      </c>
      <c r="B251" s="176"/>
      <c r="C251" s="146" t="s">
        <v>199</v>
      </c>
      <c r="D251" s="409"/>
      <c r="E251" s="409"/>
      <c r="F251" s="409"/>
      <c r="G251" s="409"/>
      <c r="H251" s="409"/>
      <c r="I251" s="409"/>
      <c r="J251" s="409"/>
      <c r="K251" s="409"/>
      <c r="L251" s="409"/>
      <c r="M251" s="147"/>
      <c r="N251" s="248">
        <f>D72+I72+N72+N73+S72+X72+AC72+D178+I178+N178+S178+X178+AC178</f>
        <v>5</v>
      </c>
      <c r="O251" s="249"/>
      <c r="P251" s="249"/>
      <c r="Q251" s="250"/>
      <c r="R251" s="167">
        <f>E72+J72+O72+T72+Y72+AD72+E178+J178+O178+T178+Y178+AD178</f>
        <v>4</v>
      </c>
      <c r="S251" s="168"/>
      <c r="T251" s="169"/>
      <c r="U251" s="251">
        <f t="shared" si="0"/>
        <v>0.8</v>
      </c>
      <c r="V251" s="252"/>
      <c r="W251" s="253"/>
      <c r="X251" s="94"/>
      <c r="Y251" s="312">
        <f>G72+L72+Q72+V72+AA72+AF72+G178+L178+Q178+V178+AA178+AF178</f>
        <v>2</v>
      </c>
      <c r="Z251" s="313"/>
      <c r="AA251" s="313"/>
      <c r="AB251" s="314"/>
      <c r="AC251" s="389">
        <f>G73+L73+Q73+V73+AA73+AF73+G179+L179+Q179+V179+AA179+AF179</f>
        <v>2</v>
      </c>
      <c r="AD251" s="390"/>
      <c r="AE251" s="390"/>
      <c r="AF251" s="391"/>
    </row>
    <row r="252" spans="1:32" s="66" customFormat="1" ht="20.25" thickTop="1" thickBot="1" x14ac:dyDescent="0.3">
      <c r="A252" s="146" t="s">
        <v>80</v>
      </c>
      <c r="B252" s="147"/>
      <c r="C252" s="146" t="s">
        <v>200</v>
      </c>
      <c r="D252" s="409"/>
      <c r="E252" s="409"/>
      <c r="F252" s="409"/>
      <c r="G252" s="409"/>
      <c r="H252" s="409"/>
      <c r="I252" s="409"/>
      <c r="J252" s="409"/>
      <c r="K252" s="409"/>
      <c r="L252" s="409"/>
      <c r="M252" s="147"/>
      <c r="N252" s="248">
        <f>D74+I74+N74+S74+X74+AC74+D180+I180+N180+S180+X180+AC180</f>
        <v>1</v>
      </c>
      <c r="O252" s="249"/>
      <c r="P252" s="249"/>
      <c r="Q252" s="250"/>
      <c r="R252" s="167">
        <f>E74+J74+O74+T74+Y74+AD74+E180+J180+O180+T180+Y180+AD180</f>
        <v>0</v>
      </c>
      <c r="S252" s="168"/>
      <c r="T252" s="169"/>
      <c r="U252" s="413">
        <f t="shared" si="0"/>
        <v>0</v>
      </c>
      <c r="V252" s="414"/>
      <c r="W252" s="415"/>
      <c r="X252" s="94"/>
      <c r="Y252" s="312">
        <f>G74+L74+Q74+V74+AA74+AF74+G180+L180+Q180+V180+AA180+AF180</f>
        <v>0</v>
      </c>
      <c r="Z252" s="313"/>
      <c r="AA252" s="313"/>
      <c r="AB252" s="314"/>
      <c r="AC252" s="389">
        <f>G75+L75+Q75+V75+AA75+AF75+G181+L181+Q181+V181+AA181+AF181</f>
        <v>0</v>
      </c>
      <c r="AD252" s="390"/>
      <c r="AE252" s="390"/>
      <c r="AF252" s="391"/>
    </row>
    <row r="253" spans="1:32" s="66" customFormat="1" ht="20.25" thickTop="1" thickBot="1" x14ac:dyDescent="0.3">
      <c r="A253" s="146" t="s">
        <v>82</v>
      </c>
      <c r="B253" s="147"/>
      <c r="C253" s="146" t="s">
        <v>201</v>
      </c>
      <c r="D253" s="409"/>
      <c r="E253" s="409"/>
      <c r="F253" s="409"/>
      <c r="G253" s="409"/>
      <c r="H253" s="409"/>
      <c r="I253" s="409"/>
      <c r="J253" s="409"/>
      <c r="K253" s="409"/>
      <c r="L253" s="409"/>
      <c r="M253" s="147"/>
      <c r="N253" s="248">
        <f>D76+I76+N76+S76+X76+AC76+D182+I182+N182+S182+X182+AC182</f>
        <v>24</v>
      </c>
      <c r="O253" s="249"/>
      <c r="P253" s="249"/>
      <c r="Q253" s="250"/>
      <c r="R253" s="167">
        <f>E76+J76+O76+T76+Y76+AD76+E182+J182+O182+T182+Y182+AD182</f>
        <v>19</v>
      </c>
      <c r="S253" s="168"/>
      <c r="T253" s="169"/>
      <c r="U253" s="277">
        <f t="shared" si="0"/>
        <v>0.79166666666666663</v>
      </c>
      <c r="V253" s="278"/>
      <c r="W253" s="279"/>
      <c r="X253" s="94"/>
      <c r="Y253" s="312">
        <f>G76+L76+Q76+V76+AA76+AF76+G182+L182+Q182+V182+AA182+AF182</f>
        <v>8</v>
      </c>
      <c r="Z253" s="313"/>
      <c r="AA253" s="313"/>
      <c r="AB253" s="314"/>
      <c r="AC253" s="389">
        <f>G77+L77+Q77+V77+AA77+AF77+G183+L183+Q183+V183+AA183+AF183</f>
        <v>11</v>
      </c>
      <c r="AD253" s="390"/>
      <c r="AE253" s="390"/>
      <c r="AF253" s="391"/>
    </row>
    <row r="254" spans="1:32" s="66" customFormat="1" ht="20.25" thickTop="1" thickBot="1" x14ac:dyDescent="0.3">
      <c r="A254" s="144" t="s">
        <v>84</v>
      </c>
      <c r="B254" s="145"/>
      <c r="C254" s="309" t="s">
        <v>202</v>
      </c>
      <c r="D254" s="310"/>
      <c r="E254" s="310"/>
      <c r="F254" s="310"/>
      <c r="G254" s="310"/>
      <c r="H254" s="310"/>
      <c r="I254" s="310"/>
      <c r="J254" s="310"/>
      <c r="K254" s="310"/>
      <c r="L254" s="310"/>
      <c r="M254" s="311"/>
      <c r="N254" s="315">
        <f>D78+I78+N78+S78+X78+AC78+D184+I184+N184+S184+X184+AC184</f>
        <v>2</v>
      </c>
      <c r="O254" s="316"/>
      <c r="P254" s="316"/>
      <c r="Q254" s="317"/>
      <c r="R254" s="180">
        <f>E78+J78+O78+T78+Y78+AD78+E184+J184+O184+T184+Y184+AD184</f>
        <v>2</v>
      </c>
      <c r="S254" s="181"/>
      <c r="T254" s="182"/>
      <c r="U254" s="318">
        <f t="shared" si="0"/>
        <v>1</v>
      </c>
      <c r="V254" s="319"/>
      <c r="W254" s="320"/>
      <c r="X254" s="94"/>
      <c r="Y254" s="312">
        <f>G78+L78+Q78+V78+AA78+AF78+G184+L184+Q184+V184+AA184+AF184</f>
        <v>2</v>
      </c>
      <c r="Z254" s="313"/>
      <c r="AA254" s="313"/>
      <c r="AB254" s="314"/>
      <c r="AC254" s="389">
        <f>G79+L79+Q79+V79+AA79+AF79+G185+L185+Q185+V185+AA185+AF185</f>
        <v>0</v>
      </c>
      <c r="AD254" s="390"/>
      <c r="AE254" s="390"/>
      <c r="AF254" s="391"/>
    </row>
    <row r="255" spans="1:32" s="66" customFormat="1" ht="20.25" thickTop="1" thickBot="1" x14ac:dyDescent="0.3">
      <c r="A255" s="144" t="s">
        <v>86</v>
      </c>
      <c r="B255" s="145"/>
      <c r="C255" s="309" t="s">
        <v>203</v>
      </c>
      <c r="D255" s="310"/>
      <c r="E255" s="310"/>
      <c r="F255" s="310"/>
      <c r="G255" s="310"/>
      <c r="H255" s="310"/>
      <c r="I255" s="310"/>
      <c r="J255" s="310"/>
      <c r="K255" s="310"/>
      <c r="L255" s="310"/>
      <c r="M255" s="311"/>
      <c r="N255" s="315">
        <f>D80+I80+N80+S80+X80+AC80+D186+I186+N186+S186+X186+AC186</f>
        <v>0</v>
      </c>
      <c r="O255" s="316"/>
      <c r="P255" s="316"/>
      <c r="Q255" s="317"/>
      <c r="R255" s="180">
        <f>E80+J80+O80+T80+Y80+AD80+E186+J186+O186+T186+Y186+AD186</f>
        <v>0</v>
      </c>
      <c r="S255" s="181"/>
      <c r="T255" s="182"/>
      <c r="U255" s="318" t="e">
        <f t="shared" si="0"/>
        <v>#DIV/0!</v>
      </c>
      <c r="V255" s="319"/>
      <c r="W255" s="320"/>
      <c r="X255" s="94"/>
      <c r="Y255" s="312">
        <f>G80+L80+Q80+V80+AA80+AF80+G186+L186+Q186+V186+AA186+AF186</f>
        <v>0</v>
      </c>
      <c r="Z255" s="313"/>
      <c r="AA255" s="313"/>
      <c r="AB255" s="314"/>
      <c r="AC255" s="389">
        <f>G81+L81+Q81+V81+AA81+AF81+G187+L187+Q187+V187+AA187+AF187</f>
        <v>0</v>
      </c>
      <c r="AD255" s="390"/>
      <c r="AE255" s="390"/>
      <c r="AF255" s="391"/>
    </row>
    <row r="256" spans="1:32" s="66" customFormat="1" ht="20.25" thickTop="1" thickBot="1" x14ac:dyDescent="0.3">
      <c r="A256" s="144" t="s">
        <v>89</v>
      </c>
      <c r="B256" s="145"/>
      <c r="C256" s="309" t="s">
        <v>204</v>
      </c>
      <c r="D256" s="310"/>
      <c r="E256" s="310"/>
      <c r="F256" s="310"/>
      <c r="G256" s="310"/>
      <c r="H256" s="310"/>
      <c r="I256" s="310"/>
      <c r="J256" s="310"/>
      <c r="K256" s="310"/>
      <c r="L256" s="310"/>
      <c r="M256" s="311"/>
      <c r="N256" s="315">
        <f>D82+I82+N82+S82+X82+AC82+D188+I188+N188+S188+X188+AC188</f>
        <v>5</v>
      </c>
      <c r="O256" s="316"/>
      <c r="P256" s="316"/>
      <c r="Q256" s="317"/>
      <c r="R256" s="180">
        <f>E82+J82+O82+T82+Y82+AD82+E188+J188+O188+T188+Y188+AD188</f>
        <v>5</v>
      </c>
      <c r="S256" s="181"/>
      <c r="T256" s="182"/>
      <c r="U256" s="318">
        <f>R256/N256</f>
        <v>1</v>
      </c>
      <c r="V256" s="319"/>
      <c r="W256" s="320"/>
      <c r="X256" s="94"/>
      <c r="Y256" s="312">
        <f>G82+L82+Q82+V82+AA81+AF82+G188+L188+Q188+V188+AA188+AF188</f>
        <v>3</v>
      </c>
      <c r="Z256" s="313"/>
      <c r="AA256" s="313"/>
      <c r="AB256" s="314"/>
      <c r="AC256" s="389">
        <f>G83+L83+Q83+V83+AA83+AF83+G189+L189+Q189+V189+AA189+AF189</f>
        <v>2</v>
      </c>
      <c r="AD256" s="390"/>
      <c r="AE256" s="390"/>
      <c r="AF256" s="391"/>
    </row>
    <row r="257" spans="1:32" s="66" customFormat="1" ht="20.25" thickTop="1" thickBot="1" x14ac:dyDescent="0.3">
      <c r="A257" s="144" t="s">
        <v>84</v>
      </c>
      <c r="B257" s="145"/>
      <c r="C257" s="309" t="s">
        <v>205</v>
      </c>
      <c r="D257" s="310"/>
      <c r="E257" s="310"/>
      <c r="F257" s="310"/>
      <c r="G257" s="310"/>
      <c r="H257" s="310"/>
      <c r="I257" s="310"/>
      <c r="J257" s="310"/>
      <c r="K257" s="310"/>
      <c r="L257" s="310"/>
      <c r="M257" s="311"/>
      <c r="N257" s="315">
        <f>D84+I84+N84+S84+X84+AC84+D190+I190+N190+S190+X190+AC190</f>
        <v>0</v>
      </c>
      <c r="O257" s="316"/>
      <c r="P257" s="316"/>
      <c r="Q257" s="317"/>
      <c r="R257" s="180">
        <f>E84+J84+O84+T84+Y84+AD84+E190+J190+O190+T190+Y190+AD190</f>
        <v>0</v>
      </c>
      <c r="S257" s="181"/>
      <c r="T257" s="182"/>
      <c r="U257" s="318" t="e">
        <f>R257/N257</f>
        <v>#DIV/0!</v>
      </c>
      <c r="V257" s="319"/>
      <c r="W257" s="320"/>
      <c r="X257" s="94"/>
      <c r="Y257" s="312">
        <f>G84+L84+Q84+V84+AA84+AF84+G190+L190+Q190+V190+AA190+AF190</f>
        <v>0</v>
      </c>
      <c r="Z257" s="313"/>
      <c r="AA257" s="313"/>
      <c r="AB257" s="314"/>
      <c r="AC257" s="389">
        <f>G85+L85+Q85+V85+AA85+AF85+G191+L191+Q191+V191+AA191+AF191</f>
        <v>0</v>
      </c>
      <c r="AD257" s="390"/>
      <c r="AE257" s="390"/>
      <c r="AF257" s="391"/>
    </row>
    <row r="258" spans="1:32" s="66" customFormat="1" ht="20.25" thickTop="1" thickBot="1" x14ac:dyDescent="0.3">
      <c r="A258" s="144" t="s">
        <v>84</v>
      </c>
      <c r="B258" s="145"/>
      <c r="C258" s="309" t="s">
        <v>206</v>
      </c>
      <c r="D258" s="310"/>
      <c r="E258" s="310"/>
      <c r="F258" s="310"/>
      <c r="G258" s="310"/>
      <c r="H258" s="310"/>
      <c r="I258" s="310"/>
      <c r="J258" s="310"/>
      <c r="K258" s="310"/>
      <c r="L258" s="310"/>
      <c r="M258" s="311"/>
      <c r="N258" s="315">
        <f>D86+I86+N86+S86+X86+AC86+D192+I192+N192+S192+X192+AC192</f>
        <v>0</v>
      </c>
      <c r="O258" s="316"/>
      <c r="P258" s="316"/>
      <c r="Q258" s="317"/>
      <c r="R258" s="180">
        <f>E86+J86+O86+T86+Y86+AD86+E192+J192+O192+T192+Y192+AD192</f>
        <v>0</v>
      </c>
      <c r="S258" s="181"/>
      <c r="T258" s="182"/>
      <c r="U258" s="318" t="e">
        <f>R258/N258</f>
        <v>#DIV/0!</v>
      </c>
      <c r="V258" s="319"/>
      <c r="W258" s="320"/>
      <c r="X258" s="94"/>
      <c r="Y258" s="312">
        <f>G86+L86+Q86+V86+AA86+AF86+G192+L192+Q192+V192+AA192+AF192</f>
        <v>0</v>
      </c>
      <c r="Z258" s="313"/>
      <c r="AA258" s="313"/>
      <c r="AB258" s="314"/>
      <c r="AC258" s="389">
        <f>G87+L87+Q87+V87+AA87+AF87+G193+L193+Q193+V193+AA193+AF193</f>
        <v>0</v>
      </c>
      <c r="AD258" s="390"/>
      <c r="AE258" s="390"/>
      <c r="AF258" s="391"/>
    </row>
    <row r="259" spans="1:32" s="66" customFormat="1" ht="20.25" thickTop="1" thickBot="1" x14ac:dyDescent="0.3">
      <c r="A259" s="144" t="s">
        <v>93</v>
      </c>
      <c r="B259" s="145"/>
      <c r="C259" s="309" t="s">
        <v>207</v>
      </c>
      <c r="D259" s="310"/>
      <c r="E259" s="310"/>
      <c r="F259" s="310"/>
      <c r="G259" s="310"/>
      <c r="H259" s="310"/>
      <c r="I259" s="310"/>
      <c r="J259" s="310"/>
      <c r="K259" s="310"/>
      <c r="L259" s="310"/>
      <c r="M259" s="311"/>
      <c r="N259" s="315">
        <f>D88+I88+N88+S88+X88+AC88+D194+I194+N194+S194+X194+AC194</f>
        <v>0</v>
      </c>
      <c r="O259" s="316"/>
      <c r="P259" s="316"/>
      <c r="Q259" s="317"/>
      <c r="R259" s="702">
        <f>E88+J88+O88+T88+Y88+AD88+E194+J194+O194+T194+Y194+AD194</f>
        <v>0</v>
      </c>
      <c r="S259" s="181"/>
      <c r="T259" s="182"/>
      <c r="U259" s="318" t="e">
        <f>R259/N259</f>
        <v>#DIV/0!</v>
      </c>
      <c r="V259" s="319"/>
      <c r="W259" s="320"/>
      <c r="X259" s="94"/>
      <c r="Y259" s="312">
        <f>G88+L88+Q88+V88+AA88+AF88+G194+L194+Q194+V194+AA194+AF194</f>
        <v>0</v>
      </c>
      <c r="Z259" s="313"/>
      <c r="AA259" s="313"/>
      <c r="AB259" s="314"/>
      <c r="AC259" s="389">
        <f>G89+L89+Q89+V89+AA89+AF89+G195+L195+Q195+V195+AA195+AF195</f>
        <v>0</v>
      </c>
      <c r="AD259" s="390"/>
      <c r="AE259" s="390"/>
      <c r="AF259" s="391"/>
    </row>
    <row r="260" spans="1:32" s="66" customFormat="1" ht="19.5" customHeight="1" thickTop="1" thickBot="1" x14ac:dyDescent="0.3">
      <c r="A260" s="144" t="s">
        <v>95</v>
      </c>
      <c r="B260" s="145"/>
      <c r="C260" s="309" t="s">
        <v>208</v>
      </c>
      <c r="D260" s="310"/>
      <c r="E260" s="310"/>
      <c r="F260" s="310"/>
      <c r="G260" s="310"/>
      <c r="H260" s="310"/>
      <c r="I260" s="310"/>
      <c r="J260" s="310"/>
      <c r="K260" s="310"/>
      <c r="L260" s="310"/>
      <c r="M260" s="311"/>
      <c r="N260" s="315">
        <f>D90+I90+N90+S90+X90+AC90+D196+I196+N196+S196+X196+AC196</f>
        <v>0</v>
      </c>
      <c r="O260" s="316"/>
      <c r="P260" s="316"/>
      <c r="Q260" s="317"/>
      <c r="R260" s="702">
        <f>E90+J90+O90+T90+Y90+AD90+E196+J196+O196+T196+Y196+AD196</f>
        <v>0</v>
      </c>
      <c r="S260" s="181"/>
      <c r="T260" s="182"/>
      <c r="U260" s="318" t="e">
        <f>R260/N260</f>
        <v>#DIV/0!</v>
      </c>
      <c r="V260" s="319"/>
      <c r="W260" s="320"/>
      <c r="X260" s="94"/>
      <c r="Y260" s="312">
        <f>G90+L90+Q90+V90+AA90+AF90+G196+L196+Q196+V196+AA196+AF196</f>
        <v>0</v>
      </c>
      <c r="Z260" s="313"/>
      <c r="AA260" s="313"/>
      <c r="AB260" s="314"/>
      <c r="AC260" s="389">
        <f>G91+L91+Q91+V91+AA91+AF91+G197+L197+Q197+V197+AA197+AF197</f>
        <v>0</v>
      </c>
      <c r="AD260" s="390"/>
      <c r="AE260" s="390"/>
      <c r="AF260" s="391"/>
    </row>
    <row r="261" spans="1:32" s="66" customFormat="1" ht="20.25" thickTop="1" thickBot="1" x14ac:dyDescent="0.3">
      <c r="A261" s="144" t="s">
        <v>97</v>
      </c>
      <c r="B261" s="145"/>
      <c r="C261" s="177" t="s">
        <v>209</v>
      </c>
      <c r="D261" s="178"/>
      <c r="E261" s="178"/>
      <c r="F261" s="178"/>
      <c r="G261" s="178"/>
      <c r="H261" s="178"/>
      <c r="I261" s="178"/>
      <c r="J261" s="178"/>
      <c r="K261" s="178"/>
      <c r="L261" s="178"/>
      <c r="M261" s="179"/>
      <c r="N261" s="315">
        <f>D92+I92+N92+S92+X92+AC92+D198+I198+N198+S198+X198+AC198</f>
        <v>0</v>
      </c>
      <c r="O261" s="316"/>
      <c r="P261" s="316"/>
      <c r="Q261" s="317"/>
      <c r="R261" s="180">
        <f>E92+J92+O92+T92+Y92+AD92+E198+J198+O198+T198+Y198+AD198</f>
        <v>0</v>
      </c>
      <c r="S261" s="181"/>
      <c r="T261" s="182"/>
      <c r="U261" s="318" t="e">
        <f t="shared" si="0"/>
        <v>#DIV/0!</v>
      </c>
      <c r="V261" s="319"/>
      <c r="W261" s="320"/>
      <c r="X261" s="96"/>
      <c r="Y261" s="312">
        <f>G92+L92+Q92+V92+AA92+AF92+G198+L198+Q198+V198+AA198+AF198</f>
        <v>0</v>
      </c>
      <c r="Z261" s="313"/>
      <c r="AA261" s="313"/>
      <c r="AB261" s="314"/>
      <c r="AC261" s="389">
        <f>G93+L93+Q93+V93+AA93+AF93+G199+L199+Q199+V199+AA199+AF199</f>
        <v>0</v>
      </c>
      <c r="AD261" s="390"/>
      <c r="AE261" s="390"/>
      <c r="AF261" s="391"/>
    </row>
    <row r="262" spans="1:32" s="66" customFormat="1" ht="20.25" thickTop="1" thickBot="1" x14ac:dyDescent="0.3">
      <c r="A262" s="90"/>
      <c r="B262" s="91"/>
      <c r="C262" s="92"/>
      <c r="D262" s="92"/>
      <c r="E262" s="92"/>
      <c r="F262" s="92"/>
      <c r="G262" s="92"/>
      <c r="H262" s="92"/>
      <c r="I262" s="92"/>
      <c r="J262" s="92"/>
      <c r="K262" s="92"/>
      <c r="L262" s="92"/>
      <c r="M262" s="92"/>
      <c r="N262" s="67"/>
      <c r="O262" s="67"/>
      <c r="P262" s="67"/>
      <c r="Q262" s="67"/>
      <c r="R262" s="68"/>
      <c r="S262" s="68"/>
      <c r="T262" s="68"/>
      <c r="U262" s="95"/>
      <c r="V262" s="95"/>
      <c r="W262" s="95"/>
      <c r="X262" s="97"/>
      <c r="Y262" s="98"/>
      <c r="Z262" s="98"/>
      <c r="AA262" s="98"/>
      <c r="AB262" s="98"/>
      <c r="AC262" s="99"/>
      <c r="AD262" s="99"/>
      <c r="AE262" s="99"/>
      <c r="AF262" s="100"/>
    </row>
    <row r="263" spans="1:32" s="66" customFormat="1" ht="18.75" x14ac:dyDescent="0.25">
      <c r="A263" s="146" t="s">
        <v>210</v>
      </c>
      <c r="B263" s="147"/>
      <c r="C263" s="187" t="s">
        <v>123</v>
      </c>
      <c r="D263" s="188"/>
      <c r="E263" s="188"/>
      <c r="F263" s="188"/>
      <c r="G263" s="188"/>
      <c r="H263" s="188"/>
      <c r="I263" s="188"/>
      <c r="J263" s="188"/>
      <c r="K263" s="188"/>
      <c r="L263" s="188"/>
      <c r="M263" s="189"/>
      <c r="N263" s="190" t="e">
        <f>SUM(N219:N261)</f>
        <v>#VALUE!</v>
      </c>
      <c r="O263" s="191"/>
      <c r="P263" s="191"/>
      <c r="Q263" s="192"/>
      <c r="R263" s="196">
        <f>SUM(R219:R261)</f>
        <v>240</v>
      </c>
      <c r="S263" s="197"/>
      <c r="T263" s="198"/>
      <c r="U263" s="202" t="e">
        <f>R263/N263</f>
        <v>#VALUE!</v>
      </c>
      <c r="V263" s="203"/>
      <c r="W263" s="204"/>
      <c r="X263" s="220"/>
      <c r="Y263" s="208">
        <f>SUM(Y219:Y261)</f>
        <v>156</v>
      </c>
      <c r="Z263" s="209"/>
      <c r="AA263" s="209"/>
      <c r="AB263" s="210"/>
      <c r="AC263" s="214">
        <f>SUM(AC219:AC261)</f>
        <v>84</v>
      </c>
      <c r="AD263" s="215"/>
      <c r="AE263" s="215"/>
      <c r="AF263" s="216"/>
    </row>
    <row r="264" spans="1:32" s="69" customFormat="1" ht="18.75" x14ac:dyDescent="0.25">
      <c r="A264" s="146" t="s">
        <v>211</v>
      </c>
      <c r="B264" s="147"/>
      <c r="C264" s="187" t="s">
        <v>212</v>
      </c>
      <c r="D264" s="188"/>
      <c r="E264" s="188"/>
      <c r="F264" s="188"/>
      <c r="G264" s="188"/>
      <c r="H264" s="188"/>
      <c r="I264" s="188"/>
      <c r="J264" s="188"/>
      <c r="K264" s="188"/>
      <c r="L264" s="188"/>
      <c r="M264" s="189"/>
      <c r="N264" s="193"/>
      <c r="O264" s="194"/>
      <c r="P264" s="194"/>
      <c r="Q264" s="195"/>
      <c r="R264" s="199"/>
      <c r="S264" s="200"/>
      <c r="T264" s="201"/>
      <c r="U264" s="205"/>
      <c r="V264" s="206"/>
      <c r="W264" s="207"/>
      <c r="X264" s="221"/>
      <c r="Y264" s="211"/>
      <c r="Z264" s="212"/>
      <c r="AA264" s="212"/>
      <c r="AB264" s="213"/>
      <c r="AC264" s="217"/>
      <c r="AD264" s="218"/>
      <c r="AE264" s="218"/>
      <c r="AF264" s="219"/>
    </row>
    <row r="265" spans="1:32" s="66" customFormat="1" ht="15" customHeight="1" thickTop="1" x14ac:dyDescent="0.25">
      <c r="A265" s="74"/>
      <c r="B265" s="76"/>
      <c r="C265" s="76"/>
      <c r="D265" s="76"/>
      <c r="E265" s="76"/>
      <c r="F265" s="76"/>
      <c r="G265" s="76"/>
      <c r="H265" s="76"/>
      <c r="I265" s="76"/>
      <c r="J265" s="76"/>
      <c r="K265" s="76"/>
      <c r="L265" s="76"/>
      <c r="M265" s="76"/>
      <c r="N265" s="76"/>
      <c r="O265" s="76"/>
      <c r="P265" s="76"/>
      <c r="Q265" s="76"/>
      <c r="R265" s="76"/>
      <c r="S265" s="76"/>
      <c r="T265" s="76"/>
      <c r="U265" s="101"/>
      <c r="V265" s="101"/>
      <c r="W265" s="101"/>
      <c r="X265" s="101"/>
      <c r="Y265" s="101"/>
      <c r="Z265" s="101"/>
      <c r="AA265" s="101"/>
      <c r="AB265" s="101"/>
      <c r="AC265" s="101"/>
      <c r="AD265" s="101"/>
      <c r="AE265" s="101"/>
      <c r="AF265" s="102"/>
    </row>
    <row r="266" spans="1:32" ht="15" customHeight="1" x14ac:dyDescent="0.25">
      <c r="A266" s="75"/>
      <c r="B266" s="76"/>
      <c r="C266" s="76"/>
      <c r="D266" s="76"/>
      <c r="E266" s="76"/>
      <c r="F266" s="76"/>
      <c r="G266" s="76"/>
      <c r="H266" s="76"/>
      <c r="I266" s="76"/>
      <c r="J266" s="76"/>
      <c r="K266" s="76"/>
      <c r="L266" s="76"/>
      <c r="M266" s="76"/>
      <c r="N266" s="76"/>
      <c r="O266" s="76"/>
      <c r="P266" s="76"/>
      <c r="Q266" s="76"/>
      <c r="R266" s="76"/>
      <c r="S266" s="76"/>
      <c r="T266" s="76"/>
      <c r="U266" s="101"/>
      <c r="V266" s="101"/>
      <c r="W266" s="101"/>
      <c r="X266" s="101"/>
      <c r="Y266" s="101"/>
      <c r="Z266" s="101"/>
      <c r="AA266" s="101"/>
      <c r="AB266" s="101"/>
      <c r="AC266" s="101"/>
      <c r="AD266" s="101"/>
      <c r="AE266" s="101"/>
      <c r="AF266" s="103"/>
    </row>
    <row r="267" spans="1:32" ht="15" customHeight="1" x14ac:dyDescent="0.2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7"/>
    </row>
    <row r="268" spans="1:32" ht="15" customHeight="1" x14ac:dyDescent="0.25">
      <c r="A268" s="75"/>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7"/>
    </row>
    <row r="269" spans="1:32" ht="15" customHeight="1" x14ac:dyDescent="0.25">
      <c r="A269" s="75"/>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7"/>
    </row>
    <row r="270" spans="1:32" ht="15" customHeight="1" x14ac:dyDescent="0.25">
      <c r="A270" s="75"/>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7"/>
    </row>
    <row r="271" spans="1:32" ht="15" customHeight="1" x14ac:dyDescent="0.25">
      <c r="A271" s="75"/>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7"/>
    </row>
    <row r="272" spans="1:32" ht="15" customHeight="1" x14ac:dyDescent="0.25">
      <c r="A272" s="75"/>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7"/>
    </row>
    <row r="273" spans="1:32" ht="15" customHeight="1" x14ac:dyDescent="0.25">
      <c r="A273" s="75"/>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7"/>
    </row>
    <row r="274" spans="1:32" ht="15" customHeight="1" x14ac:dyDescent="0.25">
      <c r="A274" s="75"/>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7"/>
    </row>
    <row r="275" spans="1:32" ht="15" customHeight="1" x14ac:dyDescent="0.2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7"/>
    </row>
    <row r="276" spans="1:32" ht="15" customHeight="1" x14ac:dyDescent="0.25">
      <c r="A276" s="79"/>
      <c r="B276" s="71"/>
      <c r="C276" s="71"/>
      <c r="D276" s="72"/>
      <c r="E276" s="71"/>
      <c r="F276" s="73"/>
      <c r="G276" s="71"/>
      <c r="H276" s="71"/>
      <c r="I276" s="72"/>
      <c r="J276" s="71"/>
      <c r="K276" s="71"/>
      <c r="L276" s="71"/>
      <c r="M276" s="71"/>
      <c r="N276" s="72"/>
      <c r="O276" s="71"/>
      <c r="P276" s="71"/>
      <c r="Q276" s="71"/>
      <c r="R276" s="71"/>
      <c r="S276" s="72"/>
      <c r="T276" s="71"/>
      <c r="U276" s="71"/>
      <c r="V276" s="71"/>
      <c r="W276" s="71"/>
      <c r="X276" s="72"/>
      <c r="Y276" s="71"/>
      <c r="Z276" s="71"/>
      <c r="AA276" s="71"/>
      <c r="AB276" s="71"/>
      <c r="AC276" s="71"/>
      <c r="AD276" s="71"/>
      <c r="AE276" s="71"/>
      <c r="AF276" s="78"/>
    </row>
    <row r="277" spans="1:32" ht="15" customHeight="1" x14ac:dyDescent="0.25">
      <c r="A277" s="79"/>
      <c r="B277" s="71"/>
      <c r="C277" s="71"/>
      <c r="D277" s="72"/>
      <c r="E277" s="71"/>
      <c r="F277" s="73"/>
      <c r="G277" s="71"/>
      <c r="H277" s="71"/>
      <c r="I277" s="72"/>
      <c r="J277" s="71"/>
      <c r="K277" s="71"/>
      <c r="L277" s="71"/>
      <c r="M277" s="71"/>
      <c r="N277" s="72"/>
      <c r="O277" s="71"/>
      <c r="P277" s="71"/>
      <c r="Q277" s="71"/>
      <c r="R277" s="71"/>
      <c r="S277" s="72"/>
      <c r="T277" s="71"/>
      <c r="U277" s="71"/>
      <c r="V277" s="71"/>
      <c r="W277" s="71"/>
      <c r="X277" s="72"/>
      <c r="Y277" s="71"/>
      <c r="Z277" s="71"/>
      <c r="AA277" s="71"/>
      <c r="AB277" s="71"/>
      <c r="AC277" s="71"/>
      <c r="AD277" s="71"/>
      <c r="AE277" s="71"/>
      <c r="AF277" s="78"/>
    </row>
    <row r="278" spans="1:32" ht="15" customHeight="1" x14ac:dyDescent="0.25">
      <c r="A278" s="79"/>
      <c r="B278" s="71"/>
      <c r="C278" s="71"/>
      <c r="D278" s="72"/>
      <c r="E278" s="71"/>
      <c r="F278" s="73"/>
      <c r="G278" s="71"/>
      <c r="H278" s="71"/>
      <c r="I278" s="72"/>
      <c r="J278" s="71"/>
      <c r="K278" s="71"/>
      <c r="L278" s="71"/>
      <c r="M278" s="71"/>
      <c r="N278" s="72"/>
      <c r="O278" s="71"/>
      <c r="P278" s="71"/>
      <c r="Q278" s="71"/>
      <c r="R278" s="71"/>
      <c r="S278" s="72"/>
      <c r="T278" s="71"/>
      <c r="U278" s="71"/>
      <c r="V278" s="71"/>
      <c r="W278" s="71"/>
      <c r="X278" s="72"/>
      <c r="Y278" s="71"/>
      <c r="Z278" s="71"/>
      <c r="AA278" s="71"/>
      <c r="AB278" s="71"/>
      <c r="AC278" s="71"/>
      <c r="AD278" s="71"/>
      <c r="AE278" s="71"/>
      <c r="AF278" s="78"/>
    </row>
    <row r="279" spans="1:32" ht="15" customHeight="1" x14ac:dyDescent="0.25">
      <c r="A279" s="79"/>
      <c r="B279" s="71"/>
      <c r="C279" s="71"/>
      <c r="D279" s="72"/>
      <c r="E279" s="71"/>
      <c r="F279" s="73"/>
      <c r="G279" s="71"/>
      <c r="H279" s="71"/>
      <c r="I279" s="72"/>
      <c r="J279" s="71"/>
      <c r="K279" s="71"/>
      <c r="L279" s="71"/>
      <c r="M279" s="71"/>
      <c r="N279" s="72"/>
      <c r="O279" s="71"/>
      <c r="P279" s="71"/>
      <c r="Q279" s="71"/>
      <c r="R279" s="71"/>
      <c r="S279" s="72"/>
      <c r="T279" s="71"/>
      <c r="U279" s="71"/>
      <c r="V279" s="71"/>
      <c r="W279" s="71"/>
      <c r="X279" s="72"/>
      <c r="Y279" s="71"/>
      <c r="Z279" s="71"/>
      <c r="AA279" s="71"/>
      <c r="AB279" s="71"/>
      <c r="AC279" s="71"/>
      <c r="AD279" s="71"/>
      <c r="AE279" s="71"/>
      <c r="AF279" s="78"/>
    </row>
    <row r="280" spans="1:32" ht="15" customHeight="1" x14ac:dyDescent="0.25">
      <c r="A280" s="79"/>
      <c r="B280" s="71"/>
      <c r="C280" s="71"/>
      <c r="D280" s="72"/>
      <c r="E280" s="71"/>
      <c r="F280" s="73"/>
      <c r="G280" s="71"/>
      <c r="H280" s="71"/>
      <c r="I280" s="72"/>
      <c r="J280" s="71"/>
      <c r="K280" s="71"/>
      <c r="L280" s="71"/>
      <c r="M280" s="71"/>
      <c r="N280" s="72"/>
      <c r="O280" s="71"/>
      <c r="P280" s="71"/>
      <c r="Q280" s="71"/>
      <c r="R280" s="71"/>
      <c r="S280" s="72"/>
      <c r="T280" s="71"/>
      <c r="U280" s="71"/>
      <c r="V280" s="71"/>
      <c r="W280" s="71"/>
      <c r="X280" s="72"/>
      <c r="Y280" s="71"/>
      <c r="Z280" s="71"/>
      <c r="AA280" s="71"/>
      <c r="AB280" s="71"/>
      <c r="AC280" s="71"/>
      <c r="AD280" s="71"/>
      <c r="AE280" s="71"/>
      <c r="AF280" s="78"/>
    </row>
    <row r="281" spans="1:32" ht="15" customHeight="1" x14ac:dyDescent="0.25">
      <c r="A281" s="79"/>
      <c r="B281" s="71"/>
      <c r="C281" s="71"/>
      <c r="D281" s="72"/>
      <c r="E281" s="71"/>
      <c r="F281" s="73"/>
      <c r="G281" s="71"/>
      <c r="H281" s="71"/>
      <c r="I281" s="72"/>
      <c r="J281" s="71"/>
      <c r="K281" s="71"/>
      <c r="L281" s="71"/>
      <c r="M281" s="71"/>
      <c r="N281" s="72"/>
      <c r="O281" s="71"/>
      <c r="P281" s="71"/>
      <c r="Q281" s="71"/>
      <c r="R281" s="71"/>
      <c r="S281" s="72"/>
      <c r="T281" s="71"/>
      <c r="U281" s="71"/>
      <c r="V281" s="71"/>
      <c r="W281" s="71"/>
      <c r="X281" s="72"/>
      <c r="Y281" s="71"/>
      <c r="Z281" s="71"/>
      <c r="AA281" s="71"/>
      <c r="AB281" s="71"/>
      <c r="AC281" s="71"/>
      <c r="AD281" s="71"/>
      <c r="AE281" s="71"/>
      <c r="AF281" s="78"/>
    </row>
    <row r="282" spans="1:32" ht="15" customHeight="1" x14ac:dyDescent="0.25">
      <c r="A282" s="79"/>
      <c r="B282" s="71"/>
      <c r="C282" s="71"/>
      <c r="D282" s="72"/>
      <c r="E282" s="71"/>
      <c r="F282" s="73"/>
      <c r="G282" s="71"/>
      <c r="H282" s="71"/>
      <c r="I282" s="72"/>
      <c r="J282" s="71"/>
      <c r="K282" s="71"/>
      <c r="L282" s="71"/>
      <c r="M282" s="71"/>
      <c r="N282" s="72"/>
      <c r="O282" s="71"/>
      <c r="P282" s="71"/>
      <c r="Q282" s="71"/>
      <c r="R282" s="71"/>
      <c r="S282" s="72"/>
      <c r="T282" s="71"/>
      <c r="U282" s="71"/>
      <c r="V282" s="71"/>
      <c r="W282" s="71"/>
      <c r="X282" s="72"/>
      <c r="Y282" s="71"/>
      <c r="Z282" s="71"/>
      <c r="AA282" s="71"/>
      <c r="AB282" s="71"/>
      <c r="AC282" s="71"/>
      <c r="AD282" s="71"/>
      <c r="AE282" s="71"/>
      <c r="AF282" s="78"/>
    </row>
    <row r="283" spans="1:32" ht="15" customHeight="1" x14ac:dyDescent="0.25">
      <c r="A283" s="79"/>
      <c r="B283" s="71"/>
      <c r="C283" s="71"/>
      <c r="D283" s="72"/>
      <c r="E283" s="71"/>
      <c r="F283" s="73"/>
      <c r="G283" s="71"/>
      <c r="H283" s="71"/>
      <c r="I283" s="72"/>
      <c r="J283" s="71"/>
      <c r="K283" s="71"/>
      <c r="L283" s="71"/>
      <c r="M283" s="71"/>
      <c r="N283" s="72"/>
      <c r="O283" s="71"/>
      <c r="P283" s="71"/>
      <c r="Q283" s="71"/>
      <c r="R283" s="71"/>
      <c r="S283" s="72"/>
      <c r="T283" s="71"/>
      <c r="U283" s="71"/>
      <c r="V283" s="71"/>
      <c r="W283" s="71"/>
      <c r="X283" s="72"/>
      <c r="Y283" s="71"/>
      <c r="Z283" s="71"/>
      <c r="AA283" s="71"/>
      <c r="AB283" s="71"/>
      <c r="AC283" s="71"/>
      <c r="AD283" s="71"/>
      <c r="AE283" s="71"/>
      <c r="AF283" s="78"/>
    </row>
    <row r="284" spans="1:32" ht="15" customHeight="1" x14ac:dyDescent="0.25">
      <c r="A284" s="79"/>
      <c r="B284" s="71"/>
      <c r="C284" s="71"/>
      <c r="D284" s="72"/>
      <c r="E284" s="71"/>
      <c r="F284" s="73"/>
      <c r="G284" s="71"/>
      <c r="H284" s="71"/>
      <c r="I284" s="72"/>
      <c r="J284" s="71"/>
      <c r="K284" s="71"/>
      <c r="L284" s="71"/>
      <c r="M284" s="71"/>
      <c r="N284" s="72"/>
      <c r="O284" s="71"/>
      <c r="P284" s="71"/>
      <c r="Q284" s="71"/>
      <c r="R284" s="71"/>
      <c r="S284" s="72"/>
      <c r="T284" s="71"/>
      <c r="U284" s="71"/>
      <c r="V284" s="71"/>
      <c r="W284" s="71"/>
      <c r="X284" s="72"/>
      <c r="Y284" s="71"/>
      <c r="Z284" s="71"/>
      <c r="AA284" s="71"/>
      <c r="AB284" s="71"/>
      <c r="AC284" s="71"/>
      <c r="AD284" s="71"/>
      <c r="AE284" s="71"/>
      <c r="AF284" s="78"/>
    </row>
    <row r="285" spans="1:32" ht="15" customHeight="1" x14ac:dyDescent="0.25">
      <c r="A285" s="79"/>
      <c r="B285" s="71"/>
      <c r="C285" s="71"/>
      <c r="D285" s="72"/>
      <c r="E285" s="71"/>
      <c r="F285" s="73"/>
      <c r="G285" s="71"/>
      <c r="H285" s="71"/>
      <c r="I285" s="72"/>
      <c r="J285" s="71"/>
      <c r="K285" s="71"/>
      <c r="L285" s="71"/>
      <c r="M285" s="71"/>
      <c r="N285" s="72"/>
      <c r="O285" s="71"/>
      <c r="P285" s="71"/>
      <c r="Q285" s="71"/>
      <c r="R285" s="71"/>
      <c r="S285" s="72"/>
      <c r="T285" s="71"/>
      <c r="U285" s="71"/>
      <c r="V285" s="71"/>
      <c r="W285" s="71"/>
      <c r="X285" s="72"/>
      <c r="Y285" s="71"/>
      <c r="Z285" s="71"/>
      <c r="AA285" s="71"/>
      <c r="AB285" s="71"/>
      <c r="AC285" s="71"/>
      <c r="AD285" s="71"/>
      <c r="AE285" s="71"/>
      <c r="AF285" s="78"/>
    </row>
    <row r="286" spans="1:32" ht="15" customHeight="1" x14ac:dyDescent="0.25">
      <c r="A286" s="123"/>
      <c r="B286" s="124"/>
      <c r="C286" s="124"/>
      <c r="D286" s="125"/>
      <c r="E286" s="124"/>
      <c r="F286" s="126"/>
      <c r="G286" s="124"/>
      <c r="H286" s="124"/>
      <c r="I286" s="125"/>
      <c r="J286" s="124"/>
      <c r="K286" s="124"/>
      <c r="L286" s="124"/>
      <c r="M286" s="124"/>
      <c r="N286" s="125"/>
      <c r="O286" s="124"/>
      <c r="P286" s="124"/>
      <c r="Q286" s="124"/>
      <c r="R286" s="124"/>
      <c r="S286" s="125"/>
      <c r="T286" s="124"/>
      <c r="U286" s="124"/>
      <c r="V286" s="124"/>
      <c r="W286" s="124"/>
      <c r="X286" s="125"/>
      <c r="Y286" s="124"/>
      <c r="Z286" s="124"/>
      <c r="AA286" s="124"/>
      <c r="AB286" s="124"/>
      <c r="AC286" s="124"/>
      <c r="AD286" s="124"/>
      <c r="AE286" s="124"/>
      <c r="AF286" s="127"/>
    </row>
    <row r="287" spans="1:32" ht="15" customHeight="1" x14ac:dyDescent="0.25">
      <c r="A287" s="71"/>
      <c r="B287" s="71"/>
      <c r="C287" s="71"/>
      <c r="D287" s="72"/>
      <c r="E287" s="71"/>
      <c r="F287" s="73"/>
      <c r="G287" s="71"/>
      <c r="H287" s="71"/>
      <c r="I287" s="72"/>
      <c r="J287" s="71"/>
      <c r="K287" s="71"/>
      <c r="L287" s="71"/>
      <c r="M287" s="71"/>
      <c r="N287" s="72"/>
      <c r="O287" s="71"/>
      <c r="P287" s="71"/>
      <c r="Q287" s="71"/>
      <c r="R287" s="71"/>
      <c r="S287" s="72"/>
      <c r="T287" s="71"/>
      <c r="U287" s="71"/>
      <c r="V287" s="71"/>
      <c r="W287" s="71"/>
      <c r="X287" s="72"/>
      <c r="Y287" s="71"/>
      <c r="Z287" s="71"/>
      <c r="AA287" s="71"/>
      <c r="AB287" s="71"/>
      <c r="AC287" s="71"/>
      <c r="AD287" s="71"/>
      <c r="AE287" s="71"/>
      <c r="AF287" s="71"/>
    </row>
    <row r="288" spans="1:32" ht="15" customHeight="1" x14ac:dyDescent="0.25">
      <c r="A288" s="71"/>
      <c r="B288" s="71"/>
      <c r="C288" s="71"/>
      <c r="D288" s="72"/>
      <c r="E288" s="71"/>
      <c r="F288" s="73"/>
      <c r="G288" s="71"/>
      <c r="H288" s="71"/>
      <c r="I288" s="72"/>
      <c r="J288" s="71"/>
      <c r="K288" s="71"/>
      <c r="L288" s="71"/>
      <c r="M288" s="71"/>
      <c r="N288" s="72"/>
      <c r="O288" s="71"/>
      <c r="P288" s="71"/>
      <c r="Q288" s="71"/>
      <c r="R288" s="71"/>
      <c r="S288" s="72"/>
      <c r="T288" s="71"/>
      <c r="U288" s="71"/>
      <c r="V288" s="71"/>
      <c r="W288" s="71"/>
      <c r="X288" s="72"/>
      <c r="Y288" s="71"/>
      <c r="Z288" s="71"/>
      <c r="AA288" s="71"/>
      <c r="AB288" s="71"/>
      <c r="AC288" s="71"/>
      <c r="AD288" s="71"/>
      <c r="AE288" s="71"/>
      <c r="AF288" s="71"/>
    </row>
    <row r="289" spans="1:32" ht="15" customHeight="1" x14ac:dyDescent="0.25">
      <c r="A289" s="71"/>
      <c r="B289" s="71"/>
      <c r="C289" s="71"/>
      <c r="D289" s="72"/>
      <c r="E289" s="71"/>
      <c r="F289" s="73"/>
      <c r="G289" s="71"/>
      <c r="H289" s="71"/>
      <c r="I289" s="72"/>
      <c r="J289" s="71"/>
      <c r="K289" s="71"/>
      <c r="L289" s="71"/>
      <c r="M289" s="71"/>
      <c r="N289" s="72"/>
      <c r="O289" s="71"/>
      <c r="P289" s="71"/>
      <c r="Q289" s="71"/>
      <c r="R289" s="71"/>
      <c r="S289" s="72"/>
      <c r="T289" s="71"/>
      <c r="U289" s="71"/>
      <c r="V289" s="71"/>
      <c r="W289" s="71"/>
      <c r="X289" s="72"/>
      <c r="Y289" s="71"/>
      <c r="Z289" s="71"/>
      <c r="AA289" s="71"/>
      <c r="AB289" s="71"/>
      <c r="AC289" s="71"/>
      <c r="AD289" s="71"/>
      <c r="AE289" s="71"/>
      <c r="AF289" s="71"/>
    </row>
    <row r="290" spans="1:32" ht="15" customHeight="1" x14ac:dyDescent="0.25">
      <c r="A290" s="71"/>
      <c r="B290" s="71"/>
      <c r="C290" s="71"/>
      <c r="D290" s="72"/>
      <c r="E290" s="71"/>
      <c r="F290" s="73"/>
      <c r="G290" s="71"/>
      <c r="H290" s="71"/>
      <c r="I290" s="72"/>
      <c r="J290" s="71"/>
      <c r="K290" s="71"/>
      <c r="L290" s="71"/>
      <c r="M290" s="71"/>
      <c r="N290" s="72"/>
      <c r="O290" s="71"/>
      <c r="P290" s="71"/>
      <c r="Q290" s="71"/>
      <c r="R290" s="71"/>
      <c r="S290" s="72"/>
      <c r="T290" s="71"/>
      <c r="U290" s="71"/>
      <c r="V290" s="71"/>
      <c r="W290" s="71"/>
      <c r="X290" s="72"/>
      <c r="Y290" s="71"/>
      <c r="Z290" s="71"/>
      <c r="AA290" s="71"/>
      <c r="AB290" s="71"/>
      <c r="AC290" s="71"/>
      <c r="AD290" s="71"/>
      <c r="AE290" s="71"/>
      <c r="AF290" s="71"/>
    </row>
    <row r="291" spans="1:32" ht="15" customHeight="1" x14ac:dyDescent="0.25">
      <c r="A291" s="71"/>
      <c r="B291" s="71"/>
      <c r="C291" s="71"/>
      <c r="D291" s="72"/>
      <c r="E291" s="71"/>
      <c r="F291" s="73"/>
      <c r="G291" s="71"/>
      <c r="H291" s="71"/>
      <c r="I291" s="72"/>
      <c r="J291" s="71"/>
      <c r="K291" s="71"/>
      <c r="L291" s="71"/>
      <c r="M291" s="71"/>
      <c r="N291" s="72"/>
      <c r="O291" s="71"/>
      <c r="P291" s="71"/>
      <c r="Q291" s="71"/>
      <c r="R291" s="71"/>
      <c r="S291" s="72"/>
      <c r="T291" s="71"/>
      <c r="U291" s="71"/>
      <c r="V291" s="71"/>
      <c r="W291" s="71"/>
      <c r="X291" s="72"/>
      <c r="Y291" s="71"/>
      <c r="Z291" s="71"/>
      <c r="AA291" s="71"/>
      <c r="AB291" s="71"/>
      <c r="AC291" s="71"/>
      <c r="AD291" s="71"/>
      <c r="AE291" s="71"/>
      <c r="AF291" s="71"/>
    </row>
    <row r="292" spans="1:32" ht="15" customHeight="1" x14ac:dyDescent="0.25">
      <c r="A292" s="71"/>
      <c r="B292" s="71"/>
      <c r="C292" s="71"/>
      <c r="D292" s="72"/>
      <c r="E292" s="71"/>
      <c r="F292" s="73"/>
      <c r="G292" s="71"/>
      <c r="H292" s="71"/>
      <c r="I292" s="72"/>
      <c r="J292" s="71"/>
      <c r="K292" s="71"/>
      <c r="L292" s="71"/>
      <c r="M292" s="71"/>
      <c r="N292" s="72"/>
      <c r="O292" s="71"/>
      <c r="P292" s="71"/>
      <c r="Q292" s="71"/>
      <c r="R292" s="71"/>
      <c r="S292" s="72"/>
      <c r="T292" s="71"/>
      <c r="U292" s="71"/>
      <c r="V292" s="71"/>
      <c r="W292" s="71"/>
      <c r="X292" s="72"/>
      <c r="Y292" s="71"/>
      <c r="Z292" s="71"/>
      <c r="AA292" s="71"/>
      <c r="AB292" s="71"/>
      <c r="AC292" s="71"/>
      <c r="AD292" s="71"/>
      <c r="AE292" s="71"/>
      <c r="AF292" s="71"/>
    </row>
    <row r="293" spans="1:32" ht="15" customHeight="1" x14ac:dyDescent="0.25">
      <c r="A293" s="71"/>
      <c r="B293" s="71"/>
      <c r="C293" s="71"/>
      <c r="D293" s="72"/>
      <c r="E293" s="71"/>
      <c r="F293" s="73"/>
      <c r="G293" s="71"/>
      <c r="H293" s="71"/>
      <c r="I293" s="72"/>
      <c r="J293" s="71"/>
      <c r="K293" s="71"/>
      <c r="L293" s="71"/>
      <c r="M293" s="71"/>
      <c r="N293" s="72"/>
      <c r="O293" s="71"/>
      <c r="P293" s="71"/>
      <c r="Q293" s="71"/>
      <c r="R293" s="71"/>
      <c r="S293" s="72"/>
      <c r="T293" s="71"/>
      <c r="U293" s="71"/>
      <c r="V293" s="71"/>
      <c r="W293" s="71"/>
      <c r="X293" s="72"/>
      <c r="Y293" s="71"/>
      <c r="Z293" s="71"/>
      <c r="AA293" s="71"/>
      <c r="AB293" s="71"/>
      <c r="AC293" s="71"/>
      <c r="AD293" s="71"/>
      <c r="AE293" s="71"/>
      <c r="AF293" s="71"/>
    </row>
    <row r="294" spans="1:32" ht="15" customHeight="1" x14ac:dyDescent="0.25">
      <c r="A294" s="71"/>
      <c r="B294" s="71"/>
      <c r="C294" s="71"/>
      <c r="D294" s="72"/>
      <c r="E294" s="71"/>
      <c r="F294" s="73"/>
      <c r="G294" s="71"/>
      <c r="H294" s="71"/>
      <c r="I294" s="72"/>
      <c r="J294" s="71"/>
      <c r="K294" s="71"/>
      <c r="L294" s="71"/>
      <c r="M294" s="71"/>
      <c r="N294" s="72"/>
      <c r="O294" s="71"/>
      <c r="P294" s="71"/>
      <c r="Q294" s="71"/>
      <c r="R294" s="71"/>
      <c r="S294" s="72"/>
      <c r="T294" s="71"/>
      <c r="U294" s="71"/>
      <c r="V294" s="71"/>
      <c r="W294" s="71"/>
      <c r="X294" s="72"/>
      <c r="Y294" s="71"/>
      <c r="Z294" s="71"/>
      <c r="AA294" s="71"/>
      <c r="AB294" s="71"/>
      <c r="AC294" s="71"/>
      <c r="AD294" s="71"/>
      <c r="AE294" s="71"/>
      <c r="AF294" s="71"/>
    </row>
    <row r="295" spans="1:32" ht="15" customHeight="1" x14ac:dyDescent="0.25">
      <c r="A295" s="71"/>
      <c r="B295" s="71"/>
      <c r="C295" s="71"/>
      <c r="D295" s="72"/>
      <c r="E295" s="71"/>
      <c r="F295" s="73"/>
      <c r="G295" s="71"/>
      <c r="H295" s="71"/>
      <c r="I295" s="72"/>
      <c r="J295" s="71"/>
      <c r="K295" s="71"/>
      <c r="L295" s="71"/>
      <c r="M295" s="71"/>
      <c r="N295" s="72"/>
      <c r="O295" s="71"/>
      <c r="P295" s="71"/>
      <c r="Q295" s="71"/>
      <c r="R295" s="71"/>
      <c r="S295" s="72"/>
      <c r="T295" s="71"/>
      <c r="U295" s="71"/>
      <c r="V295" s="71"/>
      <c r="W295" s="71"/>
      <c r="X295" s="72"/>
      <c r="Y295" s="71"/>
      <c r="Z295" s="71"/>
      <c r="AA295" s="71"/>
      <c r="AB295" s="71"/>
      <c r="AC295" s="71"/>
      <c r="AD295" s="71"/>
      <c r="AE295" s="71"/>
      <c r="AF295" s="71"/>
    </row>
    <row r="296" spans="1:32" ht="15" customHeight="1" x14ac:dyDescent="0.25">
      <c r="A296" s="71"/>
      <c r="B296" s="71"/>
      <c r="C296" s="71"/>
      <c r="D296" s="72"/>
      <c r="E296" s="71"/>
      <c r="F296" s="73"/>
      <c r="G296" s="71"/>
      <c r="H296" s="71"/>
      <c r="I296" s="72"/>
      <c r="J296" s="71"/>
      <c r="K296" s="71"/>
      <c r="L296" s="71"/>
      <c r="M296" s="71"/>
      <c r="N296" s="72"/>
      <c r="O296" s="71"/>
      <c r="P296" s="71"/>
      <c r="Q296" s="71"/>
      <c r="R296" s="71"/>
      <c r="S296" s="72"/>
      <c r="T296" s="71"/>
      <c r="U296" s="71"/>
      <c r="V296" s="71"/>
      <c r="W296" s="71"/>
      <c r="X296" s="72"/>
      <c r="Y296" s="71"/>
      <c r="Z296" s="71"/>
      <c r="AA296" s="71"/>
      <c r="AB296" s="71"/>
      <c r="AC296" s="71"/>
      <c r="AD296" s="71"/>
      <c r="AE296" s="71"/>
      <c r="AF296" s="71"/>
    </row>
    <row r="297" spans="1:32" ht="15" customHeight="1" x14ac:dyDescent="0.25">
      <c r="A297" s="71"/>
      <c r="B297" s="71"/>
      <c r="C297" s="71"/>
      <c r="D297" s="72"/>
      <c r="E297" s="71"/>
      <c r="F297" s="73"/>
      <c r="G297" s="71"/>
      <c r="H297" s="71"/>
      <c r="I297" s="72"/>
      <c r="J297" s="71"/>
      <c r="K297" s="71"/>
      <c r="L297" s="71"/>
      <c r="M297" s="71"/>
      <c r="N297" s="72"/>
      <c r="O297" s="71"/>
      <c r="P297" s="71"/>
      <c r="Q297" s="71"/>
      <c r="R297" s="71"/>
      <c r="S297" s="72"/>
      <c r="T297" s="71"/>
      <c r="U297" s="71"/>
      <c r="V297" s="71"/>
      <c r="W297" s="71"/>
      <c r="X297" s="72"/>
      <c r="Y297" s="71"/>
      <c r="Z297" s="71"/>
      <c r="AA297" s="71"/>
      <c r="AB297" s="71"/>
      <c r="AC297" s="71"/>
      <c r="AD297" s="71"/>
      <c r="AE297" s="71"/>
      <c r="AF297" s="71"/>
    </row>
    <row r="298" spans="1:32" ht="15" customHeight="1" x14ac:dyDescent="0.25">
      <c r="A298" s="71"/>
      <c r="B298" s="71"/>
      <c r="C298" s="71"/>
      <c r="D298" s="72"/>
      <c r="E298" s="71"/>
      <c r="F298" s="73"/>
      <c r="G298" s="71"/>
      <c r="H298" s="71"/>
      <c r="I298" s="72"/>
      <c r="J298" s="71"/>
      <c r="K298" s="71"/>
      <c r="L298" s="71"/>
      <c r="M298" s="71"/>
      <c r="N298" s="72"/>
      <c r="O298" s="71"/>
      <c r="P298" s="71"/>
      <c r="Q298" s="71"/>
      <c r="R298" s="71"/>
      <c r="S298" s="72"/>
      <c r="T298" s="71"/>
      <c r="U298" s="71"/>
      <c r="V298" s="71"/>
      <c r="W298" s="71"/>
      <c r="X298" s="72"/>
      <c r="Y298" s="71"/>
      <c r="Z298" s="71"/>
      <c r="AA298" s="71"/>
      <c r="AB298" s="71"/>
      <c r="AC298" s="71"/>
      <c r="AD298" s="71"/>
      <c r="AE298" s="71"/>
      <c r="AF298" s="71"/>
    </row>
    <row r="299" spans="1:32" ht="15" customHeight="1" x14ac:dyDescent="0.25">
      <c r="A299" s="71"/>
      <c r="B299" s="71"/>
      <c r="C299" s="71"/>
      <c r="D299" s="72"/>
      <c r="E299" s="71"/>
      <c r="F299" s="73"/>
      <c r="G299" s="71"/>
      <c r="H299" s="71"/>
      <c r="I299" s="72"/>
      <c r="J299" s="71"/>
      <c r="K299" s="71"/>
      <c r="L299" s="71"/>
      <c r="M299" s="71"/>
      <c r="N299" s="72"/>
      <c r="O299" s="71"/>
      <c r="P299" s="71"/>
      <c r="Q299" s="71"/>
      <c r="R299" s="71"/>
      <c r="S299" s="72"/>
      <c r="T299" s="71"/>
      <c r="U299" s="71"/>
      <c r="V299" s="71"/>
      <c r="W299" s="71"/>
      <c r="X299" s="72"/>
      <c r="Y299" s="71"/>
      <c r="Z299" s="71"/>
      <c r="AA299" s="71"/>
      <c r="AB299" s="71"/>
      <c r="AC299" s="71"/>
      <c r="AD299" s="71"/>
      <c r="AE299" s="71"/>
      <c r="AF299" s="71"/>
    </row>
    <row r="300" spans="1:32" ht="15" customHeight="1" x14ac:dyDescent="0.25">
      <c r="A300" s="71"/>
      <c r="B300" s="71"/>
      <c r="C300" s="71"/>
      <c r="D300" s="72"/>
      <c r="E300" s="71"/>
      <c r="F300" s="73"/>
      <c r="G300" s="71"/>
      <c r="H300" s="71"/>
      <c r="I300" s="72"/>
      <c r="J300" s="71"/>
      <c r="K300" s="71"/>
      <c r="L300" s="71"/>
      <c r="M300" s="71"/>
      <c r="N300" s="72"/>
      <c r="O300" s="71"/>
      <c r="P300" s="71"/>
      <c r="Q300" s="71"/>
      <c r="R300" s="71"/>
      <c r="S300" s="72"/>
      <c r="T300" s="71"/>
      <c r="U300" s="71"/>
      <c r="V300" s="71"/>
      <c r="W300" s="71"/>
      <c r="X300" s="72"/>
      <c r="Y300" s="71"/>
      <c r="Z300" s="71"/>
      <c r="AA300" s="71"/>
      <c r="AB300" s="71"/>
      <c r="AC300" s="71"/>
      <c r="AD300" s="71"/>
      <c r="AE300" s="71"/>
      <c r="AF300" s="71"/>
    </row>
    <row r="301" spans="1:32" ht="15" customHeight="1" x14ac:dyDescent="0.25">
      <c r="A301" s="71"/>
      <c r="B301" s="71"/>
      <c r="C301" s="71"/>
      <c r="D301" s="72"/>
      <c r="E301" s="71"/>
      <c r="F301" s="73"/>
      <c r="G301" s="71"/>
      <c r="H301" s="71"/>
      <c r="I301" s="72"/>
      <c r="J301" s="71"/>
      <c r="K301" s="71"/>
      <c r="L301" s="71"/>
      <c r="M301" s="71"/>
      <c r="N301" s="72"/>
      <c r="O301" s="71"/>
      <c r="P301" s="71"/>
      <c r="Q301" s="71"/>
      <c r="R301" s="71"/>
      <c r="S301" s="72"/>
      <c r="T301" s="71"/>
      <c r="U301" s="71"/>
      <c r="V301" s="71"/>
      <c r="W301" s="71"/>
      <c r="X301" s="72"/>
      <c r="Y301" s="71"/>
      <c r="Z301" s="71"/>
      <c r="AA301" s="71"/>
      <c r="AB301" s="71"/>
      <c r="AC301" s="71"/>
      <c r="AD301" s="71"/>
      <c r="AE301" s="71"/>
      <c r="AF301" s="71"/>
    </row>
    <row r="302" spans="1:32" ht="15" customHeight="1" x14ac:dyDescent="0.25">
      <c r="A302" s="71"/>
      <c r="B302" s="71"/>
      <c r="C302" s="71"/>
      <c r="D302" s="72"/>
      <c r="E302" s="71"/>
      <c r="F302" s="73"/>
      <c r="G302" s="71"/>
      <c r="H302" s="71"/>
      <c r="I302" s="72"/>
      <c r="J302" s="71"/>
      <c r="K302" s="71"/>
      <c r="L302" s="71"/>
      <c r="M302" s="71"/>
      <c r="N302" s="72"/>
      <c r="O302" s="71"/>
      <c r="P302" s="71"/>
      <c r="Q302" s="71"/>
      <c r="R302" s="71"/>
      <c r="S302" s="72"/>
      <c r="T302" s="71"/>
      <c r="U302" s="71"/>
      <c r="V302" s="71"/>
      <c r="W302" s="71"/>
      <c r="X302" s="72"/>
      <c r="Y302" s="71"/>
      <c r="Z302" s="71"/>
      <c r="AA302" s="71"/>
      <c r="AB302" s="71"/>
      <c r="AC302" s="71"/>
      <c r="AD302" s="71"/>
      <c r="AE302" s="71"/>
      <c r="AF302" s="71"/>
    </row>
    <row r="303" spans="1:32" ht="15" customHeight="1" x14ac:dyDescent="0.25">
      <c r="A303" s="71"/>
      <c r="B303" s="71"/>
      <c r="C303" s="71"/>
      <c r="D303" s="72"/>
      <c r="E303" s="71"/>
      <c r="F303" s="73"/>
      <c r="G303" s="71"/>
      <c r="H303" s="71"/>
      <c r="I303" s="72"/>
      <c r="J303" s="71"/>
      <c r="K303" s="71"/>
      <c r="L303" s="71"/>
      <c r="M303" s="71"/>
      <c r="N303" s="72"/>
      <c r="O303" s="71"/>
      <c r="P303" s="71"/>
      <c r="Q303" s="71"/>
      <c r="R303" s="71"/>
      <c r="S303" s="72"/>
      <c r="T303" s="71"/>
      <c r="U303" s="71"/>
      <c r="V303" s="71"/>
      <c r="W303" s="71"/>
      <c r="X303" s="72"/>
      <c r="Y303" s="71"/>
      <c r="Z303" s="71"/>
      <c r="AA303" s="71"/>
      <c r="AB303" s="71"/>
      <c r="AC303" s="71"/>
      <c r="AD303" s="71"/>
      <c r="AE303" s="71"/>
      <c r="AF303" s="71"/>
    </row>
    <row r="304" spans="1:32" ht="15" customHeight="1" x14ac:dyDescent="0.25">
      <c r="A304" s="71"/>
      <c r="B304" s="71"/>
      <c r="C304" s="71"/>
      <c r="D304" s="72"/>
      <c r="E304" s="71"/>
      <c r="F304" s="73"/>
      <c r="G304" s="71"/>
      <c r="H304" s="71"/>
      <c r="I304" s="72"/>
      <c r="J304" s="71"/>
      <c r="K304" s="71"/>
      <c r="L304" s="71"/>
      <c r="M304" s="71"/>
      <c r="N304" s="72"/>
      <c r="O304" s="71"/>
      <c r="P304" s="71"/>
      <c r="Q304" s="71"/>
      <c r="R304" s="71"/>
      <c r="S304" s="72"/>
      <c r="T304" s="71"/>
      <c r="U304" s="71"/>
      <c r="V304" s="71"/>
      <c r="W304" s="71"/>
      <c r="X304" s="72"/>
      <c r="Y304" s="71"/>
      <c r="Z304" s="71"/>
      <c r="AA304" s="71"/>
      <c r="AB304" s="71"/>
      <c r="AC304" s="71"/>
      <c r="AD304" s="71"/>
      <c r="AE304" s="71"/>
      <c r="AF304" s="71"/>
    </row>
    <row r="305" spans="1:32" ht="15" customHeight="1" x14ac:dyDescent="0.25">
      <c r="A305" s="71"/>
      <c r="B305" s="71"/>
      <c r="C305" s="71"/>
      <c r="D305" s="72"/>
      <c r="E305" s="71"/>
      <c r="F305" s="73"/>
      <c r="G305" s="71"/>
      <c r="H305" s="71"/>
      <c r="I305" s="72"/>
      <c r="J305" s="71"/>
      <c r="K305" s="71"/>
      <c r="L305" s="71"/>
      <c r="M305" s="71"/>
      <c r="N305" s="72"/>
      <c r="O305" s="71"/>
      <c r="P305" s="71"/>
      <c r="Q305" s="71"/>
      <c r="R305" s="71"/>
      <c r="S305" s="72"/>
      <c r="T305" s="71"/>
      <c r="U305" s="71"/>
      <c r="V305" s="71"/>
      <c r="W305" s="71"/>
      <c r="X305" s="72"/>
      <c r="Y305" s="71"/>
      <c r="Z305" s="71"/>
      <c r="AA305" s="71"/>
      <c r="AB305" s="71"/>
      <c r="AC305" s="71"/>
      <c r="AD305" s="71"/>
      <c r="AE305" s="71"/>
      <c r="AF305" s="71"/>
    </row>
    <row r="306" spans="1:32" ht="15" customHeight="1" x14ac:dyDescent="0.25">
      <c r="A306" s="71"/>
      <c r="B306" s="71"/>
      <c r="C306" s="71"/>
      <c r="D306" s="72"/>
      <c r="E306" s="71"/>
      <c r="F306" s="73"/>
      <c r="G306" s="71"/>
      <c r="H306" s="71"/>
      <c r="I306" s="72"/>
      <c r="J306" s="71"/>
      <c r="K306" s="71"/>
      <c r="L306" s="71"/>
      <c r="M306" s="71"/>
      <c r="N306" s="72"/>
      <c r="O306" s="71"/>
      <c r="P306" s="71"/>
      <c r="Q306" s="71"/>
      <c r="R306" s="71"/>
      <c r="S306" s="72"/>
      <c r="T306" s="71"/>
      <c r="U306" s="71"/>
      <c r="V306" s="71"/>
      <c r="W306" s="71"/>
      <c r="X306" s="72"/>
      <c r="Y306" s="71"/>
      <c r="Z306" s="71"/>
      <c r="AA306" s="71"/>
      <c r="AB306" s="71"/>
      <c r="AC306" s="71"/>
      <c r="AD306" s="71"/>
      <c r="AE306" s="71"/>
      <c r="AF306" s="71"/>
    </row>
    <row r="307" spans="1:32" x14ac:dyDescent="0.25">
      <c r="A307" s="71"/>
      <c r="B307" s="71"/>
      <c r="C307" s="71"/>
      <c r="D307" s="72"/>
      <c r="E307" s="71"/>
      <c r="F307" s="73"/>
      <c r="G307" s="71"/>
      <c r="H307" s="71"/>
      <c r="I307" s="72"/>
      <c r="J307" s="71"/>
      <c r="K307" s="71"/>
      <c r="L307" s="71"/>
      <c r="M307" s="71"/>
      <c r="N307" s="72"/>
      <c r="O307" s="71"/>
      <c r="P307" s="71"/>
      <c r="Q307" s="71"/>
      <c r="R307" s="71"/>
      <c r="S307" s="72"/>
      <c r="T307" s="71"/>
      <c r="U307" s="71"/>
      <c r="V307" s="71"/>
      <c r="W307" s="71"/>
      <c r="X307" s="72"/>
      <c r="Y307" s="71"/>
      <c r="Z307" s="71"/>
      <c r="AA307" s="71"/>
      <c r="AB307" s="71"/>
      <c r="AC307" s="71"/>
      <c r="AD307" s="71"/>
      <c r="AE307" s="71"/>
      <c r="AF307" s="71"/>
    </row>
  </sheetData>
  <mergeCells count="2186">
    <mergeCell ref="A263:B263"/>
    <mergeCell ref="A264:B264"/>
    <mergeCell ref="A128:A139"/>
    <mergeCell ref="B138:B139"/>
    <mergeCell ref="A140:A149"/>
    <mergeCell ref="A202:B202"/>
    <mergeCell ref="A203:B203"/>
    <mergeCell ref="A206:AF206"/>
    <mergeCell ref="A210:D210"/>
    <mergeCell ref="A211:D211"/>
    <mergeCell ref="C230:M230"/>
    <mergeCell ref="N230:Q230"/>
    <mergeCell ref="R230:T230"/>
    <mergeCell ref="U230:W230"/>
    <mergeCell ref="Y230:AB230"/>
    <mergeCell ref="AC230:AF230"/>
    <mergeCell ref="A216:B218"/>
    <mergeCell ref="A219:B219"/>
    <mergeCell ref="X136:X137"/>
    <mergeCell ref="Y136:Y137"/>
    <mergeCell ref="AB136:AB137"/>
    <mergeCell ref="AC136:AC137"/>
    <mergeCell ref="X196:X197"/>
    <mergeCell ref="I203:L203"/>
    <mergeCell ref="I180:I181"/>
    <mergeCell ref="D203:G203"/>
    <mergeCell ref="N203:Q203"/>
    <mergeCell ref="I172:I173"/>
    <mergeCell ref="W166:W167"/>
    <mergeCell ref="AC259:AF259"/>
    <mergeCell ref="I196:I197"/>
    <mergeCell ref="J196:J197"/>
    <mergeCell ref="A243:B243"/>
    <mergeCell ref="A245:B245"/>
    <mergeCell ref="A248:B248"/>
    <mergeCell ref="A249:B249"/>
    <mergeCell ref="A250:B250"/>
    <mergeCell ref="A251:B251"/>
    <mergeCell ref="A254:B254"/>
    <mergeCell ref="A256:B256"/>
    <mergeCell ref="A257:B257"/>
    <mergeCell ref="D202:G202"/>
    <mergeCell ref="I202:L202"/>
    <mergeCell ref="A253:B253"/>
    <mergeCell ref="A240:B240"/>
    <mergeCell ref="C245:M245"/>
    <mergeCell ref="C216:M218"/>
    <mergeCell ref="D198:D199"/>
    <mergeCell ref="R219:T219"/>
    <mergeCell ref="R220:T220"/>
    <mergeCell ref="C234:M234"/>
    <mergeCell ref="C233:M233"/>
    <mergeCell ref="C254:M254"/>
    <mergeCell ref="C251:M251"/>
    <mergeCell ref="C248:M248"/>
    <mergeCell ref="C243:M243"/>
    <mergeCell ref="A232:B236"/>
    <mergeCell ref="A213:M213"/>
    <mergeCell ref="A214:AF214"/>
    <mergeCell ref="A238:B239"/>
    <mergeCell ref="B198:B199"/>
    <mergeCell ref="N223:Q223"/>
    <mergeCell ref="N224:Q224"/>
    <mergeCell ref="C231:M231"/>
    <mergeCell ref="AE103:AF103"/>
    <mergeCell ref="W84:W85"/>
    <mergeCell ref="I92:I93"/>
    <mergeCell ref="H118:H119"/>
    <mergeCell ref="N172:N173"/>
    <mergeCell ref="O172:O173"/>
    <mergeCell ref="R170:R171"/>
    <mergeCell ref="S170:S171"/>
    <mergeCell ref="T168:T169"/>
    <mergeCell ref="N168:N169"/>
    <mergeCell ref="R172:R173"/>
    <mergeCell ref="S168:S169"/>
    <mergeCell ref="T176:T177"/>
    <mergeCell ref="S174:S175"/>
    <mergeCell ref="O162:O163"/>
    <mergeCell ref="M164:M165"/>
    <mergeCell ref="M162:M163"/>
    <mergeCell ref="H144:H145"/>
    <mergeCell ref="J158:J159"/>
    <mergeCell ref="I114:I115"/>
    <mergeCell ref="I84:I85"/>
    <mergeCell ref="J114:J115"/>
    <mergeCell ref="R126:R127"/>
    <mergeCell ref="O132:O133"/>
    <mergeCell ref="N122:N123"/>
    <mergeCell ref="N124:N125"/>
    <mergeCell ref="I130:I131"/>
    <mergeCell ref="W134:W135"/>
    <mergeCell ref="W140:W141"/>
    <mergeCell ref="X140:X141"/>
    <mergeCell ref="R166:R167"/>
    <mergeCell ref="J152:J153"/>
    <mergeCell ref="N174:N175"/>
    <mergeCell ref="Y196:Y197"/>
    <mergeCell ref="E134:E135"/>
    <mergeCell ref="D162:D163"/>
    <mergeCell ref="C178:C179"/>
    <mergeCell ref="H156:H157"/>
    <mergeCell ref="I142:I143"/>
    <mergeCell ref="E210:T210"/>
    <mergeCell ref="D116:D117"/>
    <mergeCell ref="E116:E117"/>
    <mergeCell ref="M196:M197"/>
    <mergeCell ref="N196:N197"/>
    <mergeCell ref="O196:O197"/>
    <mergeCell ref="C229:M229"/>
    <mergeCell ref="C226:M226"/>
    <mergeCell ref="S150:S151"/>
    <mergeCell ref="C146:C147"/>
    <mergeCell ref="I156:I157"/>
    <mergeCell ref="W120:W121"/>
    <mergeCell ref="C142:C143"/>
    <mergeCell ref="C132:C133"/>
    <mergeCell ref="D176:D177"/>
    <mergeCell ref="E166:E167"/>
    <mergeCell ref="H164:H165"/>
    <mergeCell ref="D166:D167"/>
    <mergeCell ref="E128:E129"/>
    <mergeCell ref="E124:E125"/>
    <mergeCell ref="E126:E127"/>
    <mergeCell ref="R122:R123"/>
    <mergeCell ref="J118:J119"/>
    <mergeCell ref="N120:N121"/>
    <mergeCell ref="O120:O121"/>
    <mergeCell ref="AC258:AF258"/>
    <mergeCell ref="AC203:AF203"/>
    <mergeCell ref="A220:B224"/>
    <mergeCell ref="A225:B225"/>
    <mergeCell ref="A226:B231"/>
    <mergeCell ref="Y259:AB259"/>
    <mergeCell ref="Y260:AB260"/>
    <mergeCell ref="C240:M240"/>
    <mergeCell ref="C237:M237"/>
    <mergeCell ref="C235:M235"/>
    <mergeCell ref="C239:M239"/>
    <mergeCell ref="C238:M238"/>
    <mergeCell ref="U259:W259"/>
    <mergeCell ref="U260:W260"/>
    <mergeCell ref="AB198:AB199"/>
    <mergeCell ref="C260:M260"/>
    <mergeCell ref="N260:Q260"/>
    <mergeCell ref="R260:T260"/>
    <mergeCell ref="I198:I199"/>
    <mergeCell ref="C256:M256"/>
    <mergeCell ref="C249:M249"/>
    <mergeCell ref="C244:M244"/>
    <mergeCell ref="C225:M225"/>
    <mergeCell ref="AC260:AF260"/>
    <mergeCell ref="A259:B259"/>
    <mergeCell ref="A252:B252"/>
    <mergeCell ref="N222:Q222"/>
    <mergeCell ref="U222:W222"/>
    <mergeCell ref="AC222:AF222"/>
    <mergeCell ref="N226:Q226"/>
    <mergeCell ref="R222:T222"/>
    <mergeCell ref="U229:W229"/>
    <mergeCell ref="B154:B155"/>
    <mergeCell ref="N229:Q229"/>
    <mergeCell ref="N259:Q259"/>
    <mergeCell ref="R259:T259"/>
    <mergeCell ref="S180:S181"/>
    <mergeCell ref="M174:M175"/>
    <mergeCell ref="M182:M183"/>
    <mergeCell ref="E192:E193"/>
    <mergeCell ref="H188:H189"/>
    <mergeCell ref="C176:C177"/>
    <mergeCell ref="S166:S167"/>
    <mergeCell ref="C188:C189"/>
    <mergeCell ref="D188:D189"/>
    <mergeCell ref="C192:C193"/>
    <mergeCell ref="D192:D193"/>
    <mergeCell ref="S188:S189"/>
    <mergeCell ref="R176:R177"/>
    <mergeCell ref="C219:M219"/>
    <mergeCell ref="C222:M222"/>
    <mergeCell ref="C223:M223"/>
    <mergeCell ref="C224:M224"/>
    <mergeCell ref="I186:I187"/>
    <mergeCell ref="D174:D175"/>
    <mergeCell ref="M176:M177"/>
    <mergeCell ref="N176:N177"/>
    <mergeCell ref="O176:O177"/>
    <mergeCell ref="J188:J189"/>
    <mergeCell ref="C186:C187"/>
    <mergeCell ref="T188:T189"/>
    <mergeCell ref="B156:B157"/>
    <mergeCell ref="B160:B161"/>
    <mergeCell ref="C259:M259"/>
    <mergeCell ref="A8:A9"/>
    <mergeCell ref="N228:Q228"/>
    <mergeCell ref="N234:Q234"/>
    <mergeCell ref="B190:B191"/>
    <mergeCell ref="B166:B167"/>
    <mergeCell ref="B164:B165"/>
    <mergeCell ref="B168:B169"/>
    <mergeCell ref="D184:D185"/>
    <mergeCell ref="E186:E187"/>
    <mergeCell ref="D138:D139"/>
    <mergeCell ref="E156:E157"/>
    <mergeCell ref="J174:J175"/>
    <mergeCell ref="H162:H163"/>
    <mergeCell ref="H168:H169"/>
    <mergeCell ref="I168:I169"/>
    <mergeCell ref="I166:I167"/>
    <mergeCell ref="B144:B145"/>
    <mergeCell ref="D146:D147"/>
    <mergeCell ref="E146:E147"/>
    <mergeCell ref="I152:I153"/>
    <mergeCell ref="I170:I171"/>
    <mergeCell ref="J166:J167"/>
    <mergeCell ref="J164:J165"/>
    <mergeCell ref="C156:C157"/>
    <mergeCell ref="E142:E143"/>
    <mergeCell ref="J162:J163"/>
    <mergeCell ref="D170:D171"/>
    <mergeCell ref="E170:E171"/>
    <mergeCell ref="B126:B127"/>
    <mergeCell ref="H126:H127"/>
    <mergeCell ref="C116:C117"/>
    <mergeCell ref="H96:H97"/>
    <mergeCell ref="O1:AF1"/>
    <mergeCell ref="O2:AF2"/>
    <mergeCell ref="O107:AF107"/>
    <mergeCell ref="O108:AF108"/>
    <mergeCell ref="D97:G97"/>
    <mergeCell ref="I97:L97"/>
    <mergeCell ref="N97:Q97"/>
    <mergeCell ref="S97:V97"/>
    <mergeCell ref="X97:AA97"/>
    <mergeCell ref="AC97:AF97"/>
    <mergeCell ref="A1:N1"/>
    <mergeCell ref="A2:N2"/>
    <mergeCell ref="A107:N107"/>
    <mergeCell ref="A108:N108"/>
    <mergeCell ref="C112:C113"/>
    <mergeCell ref="C120:C121"/>
    <mergeCell ref="R116:R117"/>
    <mergeCell ref="A97:B97"/>
    <mergeCell ref="A94:B94"/>
    <mergeCell ref="B116:B117"/>
    <mergeCell ref="B118:B119"/>
    <mergeCell ref="B120:B121"/>
    <mergeCell ref="C118:C119"/>
    <mergeCell ref="A114:A115"/>
    <mergeCell ref="B88:B89"/>
    <mergeCell ref="I120:I121"/>
    <mergeCell ref="J120:J121"/>
    <mergeCell ref="N92:N93"/>
    <mergeCell ref="Y118:Y119"/>
    <mergeCell ref="E120:E121"/>
    <mergeCell ref="S118:S119"/>
    <mergeCell ref="M120:M121"/>
    <mergeCell ref="B146:B147"/>
    <mergeCell ref="D142:D143"/>
    <mergeCell ref="A90:A91"/>
    <mergeCell ref="B132:B133"/>
    <mergeCell ref="C140:C141"/>
    <mergeCell ref="B90:B91"/>
    <mergeCell ref="C90:C91"/>
    <mergeCell ref="C114:C115"/>
    <mergeCell ref="H120:H121"/>
    <mergeCell ref="C128:C129"/>
    <mergeCell ref="D128:D129"/>
    <mergeCell ref="H114:H115"/>
    <mergeCell ref="E150:E151"/>
    <mergeCell ref="H152:H153"/>
    <mergeCell ref="E148:E149"/>
    <mergeCell ref="H148:H149"/>
    <mergeCell ref="B136:B137"/>
    <mergeCell ref="H146:H147"/>
    <mergeCell ref="E136:E137"/>
    <mergeCell ref="H136:H137"/>
    <mergeCell ref="B122:B123"/>
    <mergeCell ref="H142:H143"/>
    <mergeCell ref="C134:C135"/>
    <mergeCell ref="D150:D151"/>
    <mergeCell ref="H111:L111"/>
    <mergeCell ref="C130:C131"/>
    <mergeCell ref="B124:B125"/>
    <mergeCell ref="E130:E131"/>
    <mergeCell ref="D94:E94"/>
    <mergeCell ref="B150:B151"/>
    <mergeCell ref="D130:D131"/>
    <mergeCell ref="A150:A151"/>
    <mergeCell ref="A126:A127"/>
    <mergeCell ref="C168:C169"/>
    <mergeCell ref="D168:D169"/>
    <mergeCell ref="J168:J169"/>
    <mergeCell ref="M168:M169"/>
    <mergeCell ref="B134:B135"/>
    <mergeCell ref="E154:E155"/>
    <mergeCell ref="H154:H155"/>
    <mergeCell ref="I150:I151"/>
    <mergeCell ref="D156:D157"/>
    <mergeCell ref="E174:E175"/>
    <mergeCell ref="A88:A89"/>
    <mergeCell ref="B152:B153"/>
    <mergeCell ref="D148:D149"/>
    <mergeCell ref="N86:N87"/>
    <mergeCell ref="J86:J87"/>
    <mergeCell ref="H166:H167"/>
    <mergeCell ref="I136:I137"/>
    <mergeCell ref="C158:C159"/>
    <mergeCell ref="D158:D159"/>
    <mergeCell ref="B130:B131"/>
    <mergeCell ref="B140:B141"/>
    <mergeCell ref="B142:B143"/>
    <mergeCell ref="D124:D125"/>
    <mergeCell ref="D134:D135"/>
    <mergeCell ref="C136:C137"/>
    <mergeCell ref="D136:D137"/>
    <mergeCell ref="C148:C149"/>
    <mergeCell ref="C150:C151"/>
    <mergeCell ref="D126:D127"/>
    <mergeCell ref="A158:A159"/>
    <mergeCell ref="A174:A175"/>
    <mergeCell ref="B162:B163"/>
    <mergeCell ref="M160:M161"/>
    <mergeCell ref="C166:C167"/>
    <mergeCell ref="B174:B175"/>
    <mergeCell ref="C162:C163"/>
    <mergeCell ref="E160:E161"/>
    <mergeCell ref="B176:B177"/>
    <mergeCell ref="E168:E169"/>
    <mergeCell ref="E172:E173"/>
    <mergeCell ref="M172:M173"/>
    <mergeCell ref="C170:C171"/>
    <mergeCell ref="H174:H175"/>
    <mergeCell ref="A168:A169"/>
    <mergeCell ref="H160:H161"/>
    <mergeCell ref="H176:H177"/>
    <mergeCell ref="AB116:AB117"/>
    <mergeCell ref="Y116:Y117"/>
    <mergeCell ref="J142:J143"/>
    <mergeCell ref="I148:I149"/>
    <mergeCell ref="M148:M149"/>
    <mergeCell ref="C144:C145"/>
    <mergeCell ref="D144:D145"/>
    <mergeCell ref="E144:E145"/>
    <mergeCell ref="C154:C155"/>
    <mergeCell ref="D154:D155"/>
    <mergeCell ref="B128:B129"/>
    <mergeCell ref="C126:C127"/>
    <mergeCell ref="S172:S173"/>
    <mergeCell ref="T172:T173"/>
    <mergeCell ref="O146:O147"/>
    <mergeCell ref="I144:I145"/>
    <mergeCell ref="S164:S165"/>
    <mergeCell ref="A188:A189"/>
    <mergeCell ref="A170:A171"/>
    <mergeCell ref="A172:A173"/>
    <mergeCell ref="E188:E189"/>
    <mergeCell ref="M188:M189"/>
    <mergeCell ref="J170:J171"/>
    <mergeCell ref="E164:E165"/>
    <mergeCell ref="J172:J173"/>
    <mergeCell ref="A186:A187"/>
    <mergeCell ref="I176:I177"/>
    <mergeCell ref="J184:J185"/>
    <mergeCell ref="D186:D187"/>
    <mergeCell ref="B186:B187"/>
    <mergeCell ref="A152:A155"/>
    <mergeCell ref="A156:A157"/>
    <mergeCell ref="B158:B159"/>
    <mergeCell ref="D160:D161"/>
    <mergeCell ref="A162:A163"/>
    <mergeCell ref="B178:B179"/>
    <mergeCell ref="A160:A161"/>
    <mergeCell ref="M158:M159"/>
    <mergeCell ref="I154:I155"/>
    <mergeCell ref="J154:J155"/>
    <mergeCell ref="C160:C161"/>
    <mergeCell ref="E162:E163"/>
    <mergeCell ref="E158:E159"/>
    <mergeCell ref="H158:H159"/>
    <mergeCell ref="M166:M167"/>
    <mergeCell ref="B172:B173"/>
    <mergeCell ref="A164:A165"/>
    <mergeCell ref="A166:A167"/>
    <mergeCell ref="A180:A181"/>
    <mergeCell ref="B184:B185"/>
    <mergeCell ref="E184:E185"/>
    <mergeCell ref="J180:J181"/>
    <mergeCell ref="A176:A177"/>
    <mergeCell ref="A178:A179"/>
    <mergeCell ref="M180:M181"/>
    <mergeCell ref="C182:C183"/>
    <mergeCell ref="C172:C173"/>
    <mergeCell ref="E180:E181"/>
    <mergeCell ref="E176:E177"/>
    <mergeCell ref="B180:B181"/>
    <mergeCell ref="H178:H179"/>
    <mergeCell ref="I178:I179"/>
    <mergeCell ref="I164:I165"/>
    <mergeCell ref="C174:C175"/>
    <mergeCell ref="B170:B171"/>
    <mergeCell ref="D172:D173"/>
    <mergeCell ref="E182:E183"/>
    <mergeCell ref="D178:D179"/>
    <mergeCell ref="J178:J179"/>
    <mergeCell ref="C180:C181"/>
    <mergeCell ref="B182:B183"/>
    <mergeCell ref="C164:C165"/>
    <mergeCell ref="H170:H171"/>
    <mergeCell ref="W118:W119"/>
    <mergeCell ref="S122:S123"/>
    <mergeCell ref="T122:T123"/>
    <mergeCell ref="E118:E119"/>
    <mergeCell ref="I118:I119"/>
    <mergeCell ref="J134:J135"/>
    <mergeCell ref="M134:M135"/>
    <mergeCell ref="AD154:AD155"/>
    <mergeCell ref="AD146:AD147"/>
    <mergeCell ref="W142:W143"/>
    <mergeCell ref="N146:N147"/>
    <mergeCell ref="N144:N145"/>
    <mergeCell ref="O144:O145"/>
    <mergeCell ref="O150:O151"/>
    <mergeCell ref="R134:R135"/>
    <mergeCell ref="S136:S137"/>
    <mergeCell ref="AC140:AC141"/>
    <mergeCell ref="Y138:Y139"/>
    <mergeCell ref="Y122:Y123"/>
    <mergeCell ref="S128:S129"/>
    <mergeCell ref="AD118:AD119"/>
    <mergeCell ref="AD126:AD127"/>
    <mergeCell ref="X144:X145"/>
    <mergeCell ref="N134:N135"/>
    <mergeCell ref="O134:O135"/>
    <mergeCell ref="J144:J145"/>
    <mergeCell ref="J150:J151"/>
    <mergeCell ref="I146:I147"/>
    <mergeCell ref="J146:J147"/>
    <mergeCell ref="J148:J149"/>
    <mergeCell ref="W146:W147"/>
    <mergeCell ref="O128:O129"/>
    <mergeCell ref="T156:T157"/>
    <mergeCell ref="J156:J157"/>
    <mergeCell ref="R164:R165"/>
    <mergeCell ref="R144:R145"/>
    <mergeCell ref="S144:S145"/>
    <mergeCell ref="N160:N161"/>
    <mergeCell ref="O160:O161"/>
    <mergeCell ref="N148:N149"/>
    <mergeCell ref="R152:R153"/>
    <mergeCell ref="S152:S153"/>
    <mergeCell ref="N166:N167"/>
    <mergeCell ref="O166:O167"/>
    <mergeCell ref="R146:R147"/>
    <mergeCell ref="S160:S161"/>
    <mergeCell ref="T160:T161"/>
    <mergeCell ref="O158:O159"/>
    <mergeCell ref="N162:N163"/>
    <mergeCell ref="I160:I161"/>
    <mergeCell ref="N158:N159"/>
    <mergeCell ref="J160:J161"/>
    <mergeCell ref="R158:R159"/>
    <mergeCell ref="X92:X93"/>
    <mergeCell ref="S112:T112"/>
    <mergeCell ref="R92:R93"/>
    <mergeCell ref="AC156:AC157"/>
    <mergeCell ref="W132:W133"/>
    <mergeCell ref="Y132:Y133"/>
    <mergeCell ref="S134:S135"/>
    <mergeCell ref="X146:X147"/>
    <mergeCell ref="S154:S155"/>
    <mergeCell ref="T154:T155"/>
    <mergeCell ref="W154:W155"/>
    <mergeCell ref="S142:S143"/>
    <mergeCell ref="W130:W131"/>
    <mergeCell ref="X130:X131"/>
    <mergeCell ref="X128:X129"/>
    <mergeCell ref="M132:M133"/>
    <mergeCell ref="N132:N133"/>
    <mergeCell ref="O142:O143"/>
    <mergeCell ref="M142:M143"/>
    <mergeCell ref="N142:N143"/>
    <mergeCell ref="T148:T149"/>
    <mergeCell ref="M150:M151"/>
    <mergeCell ref="M146:M147"/>
    <mergeCell ref="R130:R131"/>
    <mergeCell ref="S130:S131"/>
    <mergeCell ref="O130:O131"/>
    <mergeCell ref="M130:M131"/>
    <mergeCell ref="T130:T131"/>
    <mergeCell ref="R128:R129"/>
    <mergeCell ref="O138:O139"/>
    <mergeCell ref="X138:X139"/>
    <mergeCell ref="AD124:AD125"/>
    <mergeCell ref="AB96:AB97"/>
    <mergeCell ref="U104:V105"/>
    <mergeCell ref="Z104:AA105"/>
    <mergeCell ref="A98:AF98"/>
    <mergeCell ref="A101:AF101"/>
    <mergeCell ref="W102:Y103"/>
    <mergeCell ref="A105:D105"/>
    <mergeCell ref="AB102:AB103"/>
    <mergeCell ref="W104:Y105"/>
    <mergeCell ref="AD120:AD121"/>
    <mergeCell ref="AC122:AC123"/>
    <mergeCell ref="AC120:AC121"/>
    <mergeCell ref="AB130:AB131"/>
    <mergeCell ref="AC130:AC131"/>
    <mergeCell ref="AD128:AD129"/>
    <mergeCell ref="X122:X123"/>
    <mergeCell ref="AD130:AD131"/>
    <mergeCell ref="Q112:Q113"/>
    <mergeCell ref="AE102:AF102"/>
    <mergeCell ref="Y114:Y115"/>
    <mergeCell ref="N118:N119"/>
    <mergeCell ref="O118:O119"/>
    <mergeCell ref="H130:H131"/>
    <mergeCell ref="X118:X119"/>
    <mergeCell ref="O126:O127"/>
    <mergeCell ref="X124:X125"/>
    <mergeCell ref="Y124:Y125"/>
    <mergeCell ref="R118:R119"/>
    <mergeCell ref="S120:S121"/>
    <mergeCell ref="A116:A125"/>
    <mergeCell ref="D122:D123"/>
    <mergeCell ref="O46:O47"/>
    <mergeCell ref="R46:R47"/>
    <mergeCell ref="C22:C23"/>
    <mergeCell ref="B36:B37"/>
    <mergeCell ref="C34:C35"/>
    <mergeCell ref="R58:R59"/>
    <mergeCell ref="R38:R39"/>
    <mergeCell ref="R24:R25"/>
    <mergeCell ref="O36:O37"/>
    <mergeCell ref="O32:O33"/>
    <mergeCell ref="R32:R33"/>
    <mergeCell ref="C48:C49"/>
    <mergeCell ref="E46:E47"/>
    <mergeCell ref="D58:D59"/>
    <mergeCell ref="H34:H35"/>
    <mergeCell ref="N26:N27"/>
    <mergeCell ref="B22:B23"/>
    <mergeCell ref="B24:B25"/>
    <mergeCell ref="R26:R27"/>
    <mergeCell ref="R42:R43"/>
    <mergeCell ref="C38:C39"/>
    <mergeCell ref="R34:R35"/>
    <mergeCell ref="D44:D45"/>
    <mergeCell ref="C52:C53"/>
    <mergeCell ref="D52:D53"/>
    <mergeCell ref="I22:I23"/>
    <mergeCell ref="N54:N55"/>
    <mergeCell ref="R30:R31"/>
    <mergeCell ref="N32:N33"/>
    <mergeCell ref="A80:A81"/>
    <mergeCell ref="H78:H79"/>
    <mergeCell ref="C86:C87"/>
    <mergeCell ref="A84:A85"/>
    <mergeCell ref="C84:C85"/>
    <mergeCell ref="C80:C81"/>
    <mergeCell ref="C78:C79"/>
    <mergeCell ref="C76:C77"/>
    <mergeCell ref="H80:H81"/>
    <mergeCell ref="N78:N79"/>
    <mergeCell ref="A60:A61"/>
    <mergeCell ref="A62:A63"/>
    <mergeCell ref="A64:A65"/>
    <mergeCell ref="R60:R61"/>
    <mergeCell ref="R62:R63"/>
    <mergeCell ref="O62:O63"/>
    <mergeCell ref="A86:A87"/>
    <mergeCell ref="A82:A83"/>
    <mergeCell ref="J82:J83"/>
    <mergeCell ref="M82:M83"/>
    <mergeCell ref="H72:H73"/>
    <mergeCell ref="N82:N83"/>
    <mergeCell ref="O82:O83"/>
    <mergeCell ref="N84:N85"/>
    <mergeCell ref="A74:A75"/>
    <mergeCell ref="A76:A77"/>
    <mergeCell ref="A78:A79"/>
    <mergeCell ref="M84:M85"/>
    <mergeCell ref="M86:M87"/>
    <mergeCell ref="B72:B73"/>
    <mergeCell ref="O76:O77"/>
    <mergeCell ref="I78:I79"/>
    <mergeCell ref="B84:B85"/>
    <mergeCell ref="E82:E83"/>
    <mergeCell ref="E78:E79"/>
    <mergeCell ref="E88:E89"/>
    <mergeCell ref="N80:N81"/>
    <mergeCell ref="J80:J81"/>
    <mergeCell ref="C122:C123"/>
    <mergeCell ref="D86:D87"/>
    <mergeCell ref="H88:H89"/>
    <mergeCell ref="G112:G113"/>
    <mergeCell ref="B78:B79"/>
    <mergeCell ref="M78:M79"/>
    <mergeCell ref="B114:B115"/>
    <mergeCell ref="D90:D91"/>
    <mergeCell ref="E90:E91"/>
    <mergeCell ref="H90:H91"/>
    <mergeCell ref="J78:J79"/>
    <mergeCell ref="H82:H83"/>
    <mergeCell ref="M88:M89"/>
    <mergeCell ref="N88:N89"/>
    <mergeCell ref="E104:T104"/>
    <mergeCell ref="I112:J112"/>
    <mergeCell ref="N114:N115"/>
    <mergeCell ref="J90:J91"/>
    <mergeCell ref="M90:M91"/>
    <mergeCell ref="N90:N91"/>
    <mergeCell ref="S82:S83"/>
    <mergeCell ref="T82:T83"/>
    <mergeCell ref="I94:J94"/>
    <mergeCell ref="N94:O94"/>
    <mergeCell ref="M118:M119"/>
    <mergeCell ref="T116:T117"/>
    <mergeCell ref="E60:E61"/>
    <mergeCell ref="B26:B27"/>
    <mergeCell ref="C28:C29"/>
    <mergeCell ref="C20:C21"/>
    <mergeCell ref="I54:I55"/>
    <mergeCell ref="E54:E55"/>
    <mergeCell ref="E14:E15"/>
    <mergeCell ref="C30:C31"/>
    <mergeCell ref="E62:E63"/>
    <mergeCell ref="D50:D51"/>
    <mergeCell ref="E50:E51"/>
    <mergeCell ref="E44:E45"/>
    <mergeCell ref="C44:C45"/>
    <mergeCell ref="O42:O43"/>
    <mergeCell ref="E66:E67"/>
    <mergeCell ref="E64:E65"/>
    <mergeCell ref="J48:J49"/>
    <mergeCell ref="J54:J55"/>
    <mergeCell ref="H50:H51"/>
    <mergeCell ref="H52:H53"/>
    <mergeCell ref="H48:H49"/>
    <mergeCell ref="M64:M65"/>
    <mergeCell ref="D64:D65"/>
    <mergeCell ref="C66:C67"/>
    <mergeCell ref="C64:C65"/>
    <mergeCell ref="B62:B63"/>
    <mergeCell ref="J52:J53"/>
    <mergeCell ref="O38:O39"/>
    <mergeCell ref="E58:E59"/>
    <mergeCell ref="B14:B15"/>
    <mergeCell ref="E22:E23"/>
    <mergeCell ref="D22:D23"/>
    <mergeCell ref="A10:A19"/>
    <mergeCell ref="D30:D31"/>
    <mergeCell ref="C10:C11"/>
    <mergeCell ref="B28:B29"/>
    <mergeCell ref="B30:B31"/>
    <mergeCell ref="B10:B11"/>
    <mergeCell ref="H24:H25"/>
    <mergeCell ref="H28:H29"/>
    <mergeCell ref="E10:E11"/>
    <mergeCell ref="B18:B19"/>
    <mergeCell ref="C12:C13"/>
    <mergeCell ref="C14:C15"/>
    <mergeCell ref="E12:E13"/>
    <mergeCell ref="D34:D35"/>
    <mergeCell ref="C16:C17"/>
    <mergeCell ref="E34:E35"/>
    <mergeCell ref="D18:D19"/>
    <mergeCell ref="B32:B33"/>
    <mergeCell ref="A22:A33"/>
    <mergeCell ref="H32:H33"/>
    <mergeCell ref="C32:C33"/>
    <mergeCell ref="D32:D33"/>
    <mergeCell ref="E32:E33"/>
    <mergeCell ref="E16:E17"/>
    <mergeCell ref="E18:E19"/>
    <mergeCell ref="H12:H13"/>
    <mergeCell ref="H14:H15"/>
    <mergeCell ref="H16:H17"/>
    <mergeCell ref="H18:H19"/>
    <mergeCell ref="H20:H21"/>
    <mergeCell ref="D20:D21"/>
    <mergeCell ref="E20:E21"/>
    <mergeCell ref="C5:G5"/>
    <mergeCell ref="H5:L5"/>
    <mergeCell ref="I8:I9"/>
    <mergeCell ref="H8:H9"/>
    <mergeCell ref="E30:E31"/>
    <mergeCell ref="C6:C7"/>
    <mergeCell ref="R6:R7"/>
    <mergeCell ref="N6:O6"/>
    <mergeCell ref="C18:C19"/>
    <mergeCell ref="A34:A43"/>
    <mergeCell ref="R8:R9"/>
    <mergeCell ref="AB5:AF5"/>
    <mergeCell ref="D24:D25"/>
    <mergeCell ref="D26:D27"/>
    <mergeCell ref="D28:D29"/>
    <mergeCell ref="C24:C25"/>
    <mergeCell ref="C26:C27"/>
    <mergeCell ref="E24:E25"/>
    <mergeCell ref="E26:E27"/>
    <mergeCell ref="E28:E29"/>
    <mergeCell ref="H10:H11"/>
    <mergeCell ref="X34:X35"/>
    <mergeCell ref="AD22:AD23"/>
    <mergeCell ref="X14:X15"/>
    <mergeCell ref="X16:X17"/>
    <mergeCell ref="O8:O9"/>
    <mergeCell ref="W24:W25"/>
    <mergeCell ref="H36:H37"/>
    <mergeCell ref="O20:O21"/>
    <mergeCell ref="A20:A21"/>
    <mergeCell ref="E8:E9"/>
    <mergeCell ref="H22:H23"/>
    <mergeCell ref="AE6:AE7"/>
    <mergeCell ref="AF6:AF7"/>
    <mergeCell ref="W5:AA5"/>
    <mergeCell ref="M24:M25"/>
    <mergeCell ref="R5:V5"/>
    <mergeCell ref="I56:I57"/>
    <mergeCell ref="I58:I59"/>
    <mergeCell ref="I60:I61"/>
    <mergeCell ref="I62:I63"/>
    <mergeCell ref="I64:I65"/>
    <mergeCell ref="J56:J57"/>
    <mergeCell ref="J58:J59"/>
    <mergeCell ref="T16:T17"/>
    <mergeCell ref="S18:S19"/>
    <mergeCell ref="T18:T19"/>
    <mergeCell ref="N18:N19"/>
    <mergeCell ref="J42:J43"/>
    <mergeCell ref="I48:I49"/>
    <mergeCell ref="S22:S23"/>
    <mergeCell ref="M22:M23"/>
    <mergeCell ref="J22:J23"/>
    <mergeCell ref="N22:N23"/>
    <mergeCell ref="S42:S43"/>
    <mergeCell ref="O28:O29"/>
    <mergeCell ref="W8:W9"/>
    <mergeCell ref="AB20:AB21"/>
    <mergeCell ref="W20:W21"/>
    <mergeCell ref="X8:X9"/>
    <mergeCell ref="AD8:AD9"/>
    <mergeCell ref="AB8:AB9"/>
    <mergeCell ref="I10:I11"/>
    <mergeCell ref="AC26:AC27"/>
    <mergeCell ref="D6:E6"/>
    <mergeCell ref="I6:J6"/>
    <mergeCell ref="X24:X25"/>
    <mergeCell ref="M6:M7"/>
    <mergeCell ref="I12:I13"/>
    <mergeCell ref="S14:S15"/>
    <mergeCell ref="T20:T21"/>
    <mergeCell ref="T14:T15"/>
    <mergeCell ref="E40:E41"/>
    <mergeCell ref="S12:S13"/>
    <mergeCell ref="I36:I37"/>
    <mergeCell ref="D10:D11"/>
    <mergeCell ref="D12:D13"/>
    <mergeCell ref="D14:D15"/>
    <mergeCell ref="D16:D17"/>
    <mergeCell ref="W10:W11"/>
    <mergeCell ref="X10:X11"/>
    <mergeCell ref="X12:X13"/>
    <mergeCell ref="N20:N21"/>
    <mergeCell ref="T22:T23"/>
    <mergeCell ref="T24:T25"/>
    <mergeCell ref="S26:S27"/>
    <mergeCell ref="W38:W39"/>
    <mergeCell ref="S24:S25"/>
    <mergeCell ref="T26:T27"/>
    <mergeCell ref="T38:T39"/>
    <mergeCell ref="I20:I21"/>
    <mergeCell ref="I24:I25"/>
    <mergeCell ref="O14:O15"/>
    <mergeCell ref="E36:E37"/>
    <mergeCell ref="D36:D37"/>
    <mergeCell ref="J28:J29"/>
    <mergeCell ref="AD64:AD65"/>
    <mergeCell ref="AD68:AD69"/>
    <mergeCell ref="AC66:AC67"/>
    <mergeCell ref="AC64:AC65"/>
    <mergeCell ref="R76:R77"/>
    <mergeCell ref="AB12:AB13"/>
    <mergeCell ref="AB14:AB15"/>
    <mergeCell ref="AB16:AB17"/>
    <mergeCell ref="P6:P7"/>
    <mergeCell ref="AB18:AB19"/>
    <mergeCell ref="H6:H7"/>
    <mergeCell ref="V6:V7"/>
    <mergeCell ref="R12:R13"/>
    <mergeCell ref="Y14:Y15"/>
    <mergeCell ref="Y16:Y17"/>
    <mergeCell ref="Y18:Y19"/>
    <mergeCell ref="AB10:AB11"/>
    <mergeCell ref="M14:M15"/>
    <mergeCell ref="M16:M17"/>
    <mergeCell ref="R14:R15"/>
    <mergeCell ref="I16:I17"/>
    <mergeCell ref="O16:O17"/>
    <mergeCell ref="N10:N11"/>
    <mergeCell ref="O10:O11"/>
    <mergeCell ref="N12:N13"/>
    <mergeCell ref="O12:O13"/>
    <mergeCell ref="N14:N15"/>
    <mergeCell ref="J74:J75"/>
    <mergeCell ref="I66:I67"/>
    <mergeCell ref="J66:J67"/>
    <mergeCell ref="N76:N77"/>
    <mergeCell ref="M76:M77"/>
    <mergeCell ref="D72:D73"/>
    <mergeCell ref="D78:D79"/>
    <mergeCell ref="C92:C93"/>
    <mergeCell ref="B86:B87"/>
    <mergeCell ref="D92:D93"/>
    <mergeCell ref="E92:E93"/>
    <mergeCell ref="C88:C89"/>
    <mergeCell ref="D88:D89"/>
    <mergeCell ref="I82:I83"/>
    <mergeCell ref="E86:E87"/>
    <mergeCell ref="H86:H87"/>
    <mergeCell ref="I72:I73"/>
    <mergeCell ref="B74:B75"/>
    <mergeCell ref="B76:B77"/>
    <mergeCell ref="I74:I75"/>
    <mergeCell ref="D74:D75"/>
    <mergeCell ref="I68:I69"/>
    <mergeCell ref="E70:E71"/>
    <mergeCell ref="I86:I87"/>
    <mergeCell ref="I76:I77"/>
    <mergeCell ref="E68:E69"/>
    <mergeCell ref="E72:E73"/>
    <mergeCell ref="C74:C75"/>
    <mergeCell ref="H84:H85"/>
    <mergeCell ref="E76:E77"/>
    <mergeCell ref="E74:E75"/>
    <mergeCell ref="D76:D77"/>
    <mergeCell ref="I90:I91"/>
    <mergeCell ref="B82:B83"/>
    <mergeCell ref="C82:C83"/>
    <mergeCell ref="D82:D83"/>
    <mergeCell ref="B92:B93"/>
    <mergeCell ref="J76:J77"/>
    <mergeCell ref="B80:B81"/>
    <mergeCell ref="D80:D81"/>
    <mergeCell ref="E80:E81"/>
    <mergeCell ref="D84:D85"/>
    <mergeCell ref="E84:E85"/>
    <mergeCell ref="A72:A73"/>
    <mergeCell ref="A56:A57"/>
    <mergeCell ref="B56:B57"/>
    <mergeCell ref="C56:C57"/>
    <mergeCell ref="C40:C41"/>
    <mergeCell ref="B46:B47"/>
    <mergeCell ref="A54:A55"/>
    <mergeCell ref="C60:C61"/>
    <mergeCell ref="C62:C63"/>
    <mergeCell ref="B54:B55"/>
    <mergeCell ref="A44:A45"/>
    <mergeCell ref="A52:A53"/>
    <mergeCell ref="B52:B53"/>
    <mergeCell ref="D40:D41"/>
    <mergeCell ref="A68:A69"/>
    <mergeCell ref="D56:D57"/>
    <mergeCell ref="B68:B69"/>
    <mergeCell ref="C72:C73"/>
    <mergeCell ref="C50:C51"/>
    <mergeCell ref="B66:B67"/>
    <mergeCell ref="B64:B65"/>
    <mergeCell ref="D70:D71"/>
    <mergeCell ref="B70:B71"/>
    <mergeCell ref="C42:C43"/>
    <mergeCell ref="B50:B51"/>
    <mergeCell ref="A66:A67"/>
    <mergeCell ref="A58:A59"/>
    <mergeCell ref="D66:D67"/>
    <mergeCell ref="A46:A49"/>
    <mergeCell ref="A70:A71"/>
    <mergeCell ref="I70:I71"/>
    <mergeCell ref="H54:H55"/>
    <mergeCell ref="J64:J65"/>
    <mergeCell ref="I50:I51"/>
    <mergeCell ref="J60:J61"/>
    <mergeCell ref="J62:J63"/>
    <mergeCell ref="D62:D63"/>
    <mergeCell ref="B58:B59"/>
    <mergeCell ref="N30:N31"/>
    <mergeCell ref="N34:N35"/>
    <mergeCell ref="N50:N51"/>
    <mergeCell ref="J18:J19"/>
    <mergeCell ref="C54:C55"/>
    <mergeCell ref="D54:D55"/>
    <mergeCell ref="B44:B45"/>
    <mergeCell ref="B48:B49"/>
    <mergeCell ref="N70:N71"/>
    <mergeCell ref="A50:A51"/>
    <mergeCell ref="C68:C69"/>
    <mergeCell ref="C70:C71"/>
    <mergeCell ref="C58:C59"/>
    <mergeCell ref="D68:D69"/>
    <mergeCell ref="J46:J47"/>
    <mergeCell ref="J50:J51"/>
    <mergeCell ref="H46:H47"/>
    <mergeCell ref="D46:D47"/>
    <mergeCell ref="B60:B61"/>
    <mergeCell ref="E42:E43"/>
    <mergeCell ref="M8:M9"/>
    <mergeCell ref="J68:J69"/>
    <mergeCell ref="I18:I19"/>
    <mergeCell ref="H60:H61"/>
    <mergeCell ref="D60:D61"/>
    <mergeCell ref="D48:D49"/>
    <mergeCell ref="B38:B39"/>
    <mergeCell ref="B40:B41"/>
    <mergeCell ref="B42:B43"/>
    <mergeCell ref="O34:O35"/>
    <mergeCell ref="N44:N45"/>
    <mergeCell ref="N28:N29"/>
    <mergeCell ref="J24:J25"/>
    <mergeCell ref="J26:J27"/>
    <mergeCell ref="I32:I33"/>
    <mergeCell ref="J32:J33"/>
    <mergeCell ref="M32:M33"/>
    <mergeCell ref="H40:H41"/>
    <mergeCell ref="M44:M45"/>
    <mergeCell ref="M56:M57"/>
    <mergeCell ref="E52:E53"/>
    <mergeCell ref="I34:I35"/>
    <mergeCell ref="I30:I31"/>
    <mergeCell ref="M38:M39"/>
    <mergeCell ref="M40:M41"/>
    <mergeCell ref="M42:M43"/>
    <mergeCell ref="E38:E39"/>
    <mergeCell ref="I46:I47"/>
    <mergeCell ref="H56:H57"/>
    <mergeCell ref="I52:I53"/>
    <mergeCell ref="E48:E49"/>
    <mergeCell ref="C46:C47"/>
    <mergeCell ref="B20:B21"/>
    <mergeCell ref="B16:B17"/>
    <mergeCell ref="F6:F7"/>
    <mergeCell ref="G6:G7"/>
    <mergeCell ref="K6:K7"/>
    <mergeCell ref="L6:L7"/>
    <mergeCell ref="J34:J35"/>
    <mergeCell ref="I40:I41"/>
    <mergeCell ref="J40:J41"/>
    <mergeCell ref="I42:I43"/>
    <mergeCell ref="N38:N39"/>
    <mergeCell ref="J20:J21"/>
    <mergeCell ref="N24:N25"/>
    <mergeCell ref="I28:I29"/>
    <mergeCell ref="N16:N17"/>
    <mergeCell ref="J30:J31"/>
    <mergeCell ref="N42:N43"/>
    <mergeCell ref="N40:N41"/>
    <mergeCell ref="N36:N37"/>
    <mergeCell ref="D8:D9"/>
    <mergeCell ref="H38:H39"/>
    <mergeCell ref="H30:H31"/>
    <mergeCell ref="J36:J37"/>
    <mergeCell ref="I38:I39"/>
    <mergeCell ref="J38:J39"/>
    <mergeCell ref="I14:I15"/>
    <mergeCell ref="J14:J15"/>
    <mergeCell ref="B8:B9"/>
    <mergeCell ref="H42:H43"/>
    <mergeCell ref="C36:C37"/>
    <mergeCell ref="J8:J9"/>
    <mergeCell ref="M36:M37"/>
    <mergeCell ref="N72:N73"/>
    <mergeCell ref="J12:J13"/>
    <mergeCell ref="C8:C9"/>
    <mergeCell ref="B34:B35"/>
    <mergeCell ref="M50:M51"/>
    <mergeCell ref="D42:D43"/>
    <mergeCell ref="I26:I27"/>
    <mergeCell ref="M5:Q5"/>
    <mergeCell ref="M10:M11"/>
    <mergeCell ref="M12:M13"/>
    <mergeCell ref="M18:M19"/>
    <mergeCell ref="M20:M21"/>
    <mergeCell ref="J10:J11"/>
    <mergeCell ref="B148:B149"/>
    <mergeCell ref="H76:H77"/>
    <mergeCell ref="H74:H75"/>
    <mergeCell ref="H70:H71"/>
    <mergeCell ref="H68:H69"/>
    <mergeCell ref="H66:H67"/>
    <mergeCell ref="H64:H65"/>
    <mergeCell ref="H62:H63"/>
    <mergeCell ref="H58:H59"/>
    <mergeCell ref="H44:H45"/>
    <mergeCell ref="I44:I45"/>
    <mergeCell ref="J44:J45"/>
    <mergeCell ref="M48:M49"/>
    <mergeCell ref="N48:N49"/>
    <mergeCell ref="H26:H27"/>
    <mergeCell ref="O30:O31"/>
    <mergeCell ref="B12:B13"/>
    <mergeCell ref="O44:O45"/>
    <mergeCell ref="O26:O27"/>
    <mergeCell ref="N64:N65"/>
    <mergeCell ref="T66:T67"/>
    <mergeCell ref="T62:T63"/>
    <mergeCell ref="T64:T65"/>
    <mergeCell ref="S32:S33"/>
    <mergeCell ref="T32:T33"/>
    <mergeCell ref="N66:N67"/>
    <mergeCell ref="R66:R67"/>
    <mergeCell ref="M46:M47"/>
    <mergeCell ref="N46:N47"/>
    <mergeCell ref="S30:S31"/>
    <mergeCell ref="O52:O53"/>
    <mergeCell ref="M62:M63"/>
    <mergeCell ref="M54:M55"/>
    <mergeCell ref="N62:N63"/>
    <mergeCell ref="S36:S37"/>
    <mergeCell ref="R44:R45"/>
    <mergeCell ref="T54:T55"/>
    <mergeCell ref="N60:N61"/>
    <mergeCell ref="N56:N57"/>
    <mergeCell ref="N58:N59"/>
    <mergeCell ref="N52:N53"/>
    <mergeCell ref="O40:O41"/>
    <mergeCell ref="S34:S35"/>
    <mergeCell ref="T44:T45"/>
    <mergeCell ref="T42:T43"/>
    <mergeCell ref="T40:T41"/>
    <mergeCell ref="T58:T59"/>
    <mergeCell ref="M60:M61"/>
    <mergeCell ref="S38:S39"/>
    <mergeCell ref="S40:S41"/>
    <mergeCell ref="S46:S47"/>
    <mergeCell ref="J70:J71"/>
    <mergeCell ref="D38:D39"/>
    <mergeCell ref="E56:E57"/>
    <mergeCell ref="M34:M35"/>
    <mergeCell ref="AC6:AD6"/>
    <mergeCell ref="AC8:AC9"/>
    <mergeCell ref="S8:S9"/>
    <mergeCell ref="T8:T9"/>
    <mergeCell ref="T12:T13"/>
    <mergeCell ref="N8:N9"/>
    <mergeCell ref="Z6:Z7"/>
    <mergeCell ref="AA6:AA7"/>
    <mergeCell ref="W18:W19"/>
    <mergeCell ref="AD10:AD11"/>
    <mergeCell ref="AD12:AD13"/>
    <mergeCell ref="AD14:AD15"/>
    <mergeCell ref="AD16:AD17"/>
    <mergeCell ref="AD18:AD19"/>
    <mergeCell ref="Y10:Y11"/>
    <mergeCell ref="S6:T6"/>
    <mergeCell ref="U6:U7"/>
    <mergeCell ref="X18:X19"/>
    <mergeCell ref="AC18:AC19"/>
    <mergeCell ref="AC10:AC11"/>
    <mergeCell ref="AC12:AC13"/>
    <mergeCell ref="X6:Y6"/>
    <mergeCell ref="W14:W15"/>
    <mergeCell ref="M26:M27"/>
    <mergeCell ref="S10:S11"/>
    <mergeCell ref="T10:T11"/>
    <mergeCell ref="R18:R19"/>
    <mergeCell ref="O48:O49"/>
    <mergeCell ref="Q6:Q7"/>
    <mergeCell ref="O18:O19"/>
    <mergeCell ref="AB6:AB7"/>
    <mergeCell ref="W12:W13"/>
    <mergeCell ref="R10:R11"/>
    <mergeCell ref="Y8:Y9"/>
    <mergeCell ref="W6:W7"/>
    <mergeCell ref="R22:R23"/>
    <mergeCell ref="R28:R29"/>
    <mergeCell ref="Y22:Y23"/>
    <mergeCell ref="Y24:Y25"/>
    <mergeCell ref="W22:W23"/>
    <mergeCell ref="X26:X27"/>
    <mergeCell ref="AC22:AC23"/>
    <mergeCell ref="AC28:AC29"/>
    <mergeCell ref="AB24:AB25"/>
    <mergeCell ref="AB26:AB27"/>
    <mergeCell ref="AB28:AB29"/>
    <mergeCell ref="R16:R17"/>
    <mergeCell ref="AC16:AC17"/>
    <mergeCell ref="Y20:Y21"/>
    <mergeCell ref="S16:S17"/>
    <mergeCell ref="Y12:Y13"/>
    <mergeCell ref="X28:X29"/>
    <mergeCell ref="O22:O23"/>
    <mergeCell ref="S28:S29"/>
    <mergeCell ref="AD32:AD33"/>
    <mergeCell ref="AC38:AC39"/>
    <mergeCell ref="X38:X39"/>
    <mergeCell ref="AC14:AC15"/>
    <mergeCell ref="AD20:AD21"/>
    <mergeCell ref="AC24:AC25"/>
    <mergeCell ref="AD24:AD25"/>
    <mergeCell ref="X36:X37"/>
    <mergeCell ref="W32:W33"/>
    <mergeCell ref="W28:W29"/>
    <mergeCell ref="Y26:Y27"/>
    <mergeCell ref="Y28:Y29"/>
    <mergeCell ref="AD26:AD27"/>
    <mergeCell ref="AD28:AD29"/>
    <mergeCell ref="W16:W17"/>
    <mergeCell ref="AC36:AC37"/>
    <mergeCell ref="AC20:AC21"/>
    <mergeCell ref="Y30:Y31"/>
    <mergeCell ref="X40:X41"/>
    <mergeCell ref="W34:W35"/>
    <mergeCell ref="J16:J17"/>
    <mergeCell ref="O24:O25"/>
    <mergeCell ref="R20:R21"/>
    <mergeCell ref="X22:X23"/>
    <mergeCell ref="AB22:AB23"/>
    <mergeCell ref="X20:X21"/>
    <mergeCell ref="W26:W27"/>
    <mergeCell ref="S20:S21"/>
    <mergeCell ref="R36:R37"/>
    <mergeCell ref="T34:T35"/>
    <mergeCell ref="T30:T31"/>
    <mergeCell ref="M28:M29"/>
    <mergeCell ref="T28:T29"/>
    <mergeCell ref="R40:R41"/>
    <mergeCell ref="X30:X31"/>
    <mergeCell ref="T36:T37"/>
    <mergeCell ref="W36:W37"/>
    <mergeCell ref="X32:X33"/>
    <mergeCell ref="Y32:Y33"/>
    <mergeCell ref="AB32:AB33"/>
    <mergeCell ref="M30:M31"/>
    <mergeCell ref="AD40:AD41"/>
    <mergeCell ref="AD44:AD45"/>
    <mergeCell ref="R50:R51"/>
    <mergeCell ref="S50:S51"/>
    <mergeCell ref="AB46:AB47"/>
    <mergeCell ref="Y46:Y47"/>
    <mergeCell ref="W52:W53"/>
    <mergeCell ref="AD42:AD43"/>
    <mergeCell ref="AC30:AC31"/>
    <mergeCell ref="AD30:AD31"/>
    <mergeCell ref="AB34:AB35"/>
    <mergeCell ref="AB36:AB37"/>
    <mergeCell ref="AB38:AB39"/>
    <mergeCell ref="AB40:AB41"/>
    <mergeCell ref="Y36:Y37"/>
    <mergeCell ref="Y34:Y35"/>
    <mergeCell ref="Y38:Y39"/>
    <mergeCell ref="Y40:Y41"/>
    <mergeCell ref="AC40:AC41"/>
    <mergeCell ref="AD38:AD39"/>
    <mergeCell ref="AD36:AD37"/>
    <mergeCell ref="AC34:AC35"/>
    <mergeCell ref="AD34:AD35"/>
    <mergeCell ref="W30:W31"/>
    <mergeCell ref="AC42:AC43"/>
    <mergeCell ref="AB42:AB43"/>
    <mergeCell ref="W42:W43"/>
    <mergeCell ref="W40:W41"/>
    <mergeCell ref="AB30:AB31"/>
    <mergeCell ref="AC32:AC33"/>
    <mergeCell ref="Y42:Y43"/>
    <mergeCell ref="X42:X43"/>
    <mergeCell ref="AC58:AC59"/>
    <mergeCell ref="AB50:AB51"/>
    <mergeCell ref="AC50:AC51"/>
    <mergeCell ref="AC44:AC45"/>
    <mergeCell ref="Y44:Y45"/>
    <mergeCell ref="AC46:AC47"/>
    <mergeCell ref="S48:S49"/>
    <mergeCell ref="S44:S45"/>
    <mergeCell ref="AB44:AB45"/>
    <mergeCell ref="W48:W49"/>
    <mergeCell ref="R54:R55"/>
    <mergeCell ref="S54:S55"/>
    <mergeCell ref="W44:W45"/>
    <mergeCell ref="X44:X45"/>
    <mergeCell ref="R48:R49"/>
    <mergeCell ref="T56:T57"/>
    <mergeCell ref="AC60:AC61"/>
    <mergeCell ref="AC48:AC49"/>
    <mergeCell ref="Y48:Y49"/>
    <mergeCell ref="AB48:AB49"/>
    <mergeCell ref="W50:W51"/>
    <mergeCell ref="X54:X55"/>
    <mergeCell ref="AC62:AC63"/>
    <mergeCell ref="O58:O59"/>
    <mergeCell ref="AD54:AD55"/>
    <mergeCell ref="AD56:AD57"/>
    <mergeCell ref="X64:X65"/>
    <mergeCell ref="X70:X71"/>
    <mergeCell ref="AD52:AD53"/>
    <mergeCell ref="AD46:AD47"/>
    <mergeCell ref="AD50:AD51"/>
    <mergeCell ref="AD48:AD49"/>
    <mergeCell ref="O50:O51"/>
    <mergeCell ref="AB66:AB67"/>
    <mergeCell ref="Y64:Y65"/>
    <mergeCell ref="AB68:AB69"/>
    <mergeCell ref="W54:W55"/>
    <mergeCell ref="AC56:AC57"/>
    <mergeCell ref="X52:X53"/>
    <mergeCell ref="Y52:Y53"/>
    <mergeCell ref="T48:T49"/>
    <mergeCell ref="X48:X49"/>
    <mergeCell ref="T46:T47"/>
    <mergeCell ref="W46:W47"/>
    <mergeCell ref="X46:X47"/>
    <mergeCell ref="T52:T53"/>
    <mergeCell ref="X58:X59"/>
    <mergeCell ref="Y54:Y55"/>
    <mergeCell ref="AB54:AB55"/>
    <mergeCell ref="R52:R53"/>
    <mergeCell ref="S52:S53"/>
    <mergeCell ref="AC52:AC53"/>
    <mergeCell ref="X50:X51"/>
    <mergeCell ref="S68:S69"/>
    <mergeCell ref="M72:M73"/>
    <mergeCell ref="O68:O69"/>
    <mergeCell ref="N68:N69"/>
    <mergeCell ref="O54:O55"/>
    <mergeCell ref="AD60:AD61"/>
    <mergeCell ref="AD66:AD67"/>
    <mergeCell ref="W64:W65"/>
    <mergeCell ref="W62:W63"/>
    <mergeCell ref="Y62:Y63"/>
    <mergeCell ref="O64:O65"/>
    <mergeCell ref="AD72:AD73"/>
    <mergeCell ref="AC72:AC73"/>
    <mergeCell ref="J72:J73"/>
    <mergeCell ref="T50:T51"/>
    <mergeCell ref="Y50:Y51"/>
    <mergeCell ref="AB52:AB53"/>
    <mergeCell ref="O70:O71"/>
    <mergeCell ref="X60:X61"/>
    <mergeCell ref="Y60:Y61"/>
    <mergeCell ref="Y66:Y67"/>
    <mergeCell ref="M58:M59"/>
    <mergeCell ref="M52:M53"/>
    <mergeCell ref="M66:M67"/>
    <mergeCell ref="M68:M69"/>
    <mergeCell ref="M70:M71"/>
    <mergeCell ref="AD62:AD63"/>
    <mergeCell ref="AD58:AD59"/>
    <mergeCell ref="S62:S63"/>
    <mergeCell ref="O72:O73"/>
    <mergeCell ref="AB60:AB61"/>
    <mergeCell ref="S56:S57"/>
    <mergeCell ref="AC54:AC55"/>
    <mergeCell ref="M74:M75"/>
    <mergeCell ref="AB56:AB57"/>
    <mergeCell ref="Y56:Y57"/>
    <mergeCell ref="S72:S73"/>
    <mergeCell ref="O60:O61"/>
    <mergeCell ref="AB62:AB63"/>
    <mergeCell ref="W60:W61"/>
    <mergeCell ref="Y58:Y59"/>
    <mergeCell ref="AB58:AB59"/>
    <mergeCell ref="T60:T61"/>
    <mergeCell ref="X62:X63"/>
    <mergeCell ref="S64:S65"/>
    <mergeCell ref="S66:S67"/>
    <mergeCell ref="AB64:AB65"/>
    <mergeCell ref="X68:X69"/>
    <mergeCell ref="Y68:Y69"/>
    <mergeCell ref="W66:W67"/>
    <mergeCell ref="X56:X57"/>
    <mergeCell ref="W56:W57"/>
    <mergeCell ref="S58:S59"/>
    <mergeCell ref="W58:W59"/>
    <mergeCell ref="O56:O57"/>
    <mergeCell ref="S60:S61"/>
    <mergeCell ref="R72:R73"/>
    <mergeCell ref="R64:R65"/>
    <mergeCell ref="O66:O67"/>
    <mergeCell ref="R74:R75"/>
    <mergeCell ref="R68:R69"/>
    <mergeCell ref="R56:R57"/>
    <mergeCell ref="N74:N75"/>
    <mergeCell ref="AB70:AB71"/>
    <mergeCell ref="AB72:AB73"/>
    <mergeCell ref="X66:X67"/>
    <mergeCell ref="R78:R79"/>
    <mergeCell ref="S80:S81"/>
    <mergeCell ref="T72:T73"/>
    <mergeCell ref="Y70:Y71"/>
    <mergeCell ref="T78:T79"/>
    <mergeCell ref="S76:S77"/>
    <mergeCell ref="R70:R71"/>
    <mergeCell ref="X72:X73"/>
    <mergeCell ref="Y72:Y73"/>
    <mergeCell ref="T70:T71"/>
    <mergeCell ref="W68:W69"/>
    <mergeCell ref="W70:W71"/>
    <mergeCell ref="W72:W73"/>
    <mergeCell ref="T68:T69"/>
    <mergeCell ref="W76:W77"/>
    <mergeCell ref="AB86:AB87"/>
    <mergeCell ref="AB74:AB75"/>
    <mergeCell ref="AB80:AB81"/>
    <mergeCell ref="AB76:AB77"/>
    <mergeCell ref="T80:T81"/>
    <mergeCell ref="T84:T85"/>
    <mergeCell ref="Y88:Y89"/>
    <mergeCell ref="X90:X91"/>
    <mergeCell ref="AC84:AC85"/>
    <mergeCell ref="AD84:AD85"/>
    <mergeCell ref="AB84:AB85"/>
    <mergeCell ref="X82:X83"/>
    <mergeCell ref="X76:X77"/>
    <mergeCell ref="W78:W79"/>
    <mergeCell ref="T76:T77"/>
    <mergeCell ref="AC74:AC75"/>
    <mergeCell ref="Y74:Y75"/>
    <mergeCell ref="AC78:AC79"/>
    <mergeCell ref="AD78:AD79"/>
    <mergeCell ref="Y84:Y85"/>
    <mergeCell ref="AD76:AD77"/>
    <mergeCell ref="AC76:AC77"/>
    <mergeCell ref="AB78:AB79"/>
    <mergeCell ref="AC82:AC83"/>
    <mergeCell ref="Y78:Y79"/>
    <mergeCell ref="Y82:Y83"/>
    <mergeCell ref="AB90:AB91"/>
    <mergeCell ref="AC90:AC91"/>
    <mergeCell ref="Y76:Y77"/>
    <mergeCell ref="X80:X81"/>
    <mergeCell ref="Y80:Y81"/>
    <mergeCell ref="Y90:Y91"/>
    <mergeCell ref="AD90:AD91"/>
    <mergeCell ref="O74:O75"/>
    <mergeCell ref="T90:T91"/>
    <mergeCell ref="W90:W91"/>
    <mergeCell ref="R84:R85"/>
    <mergeCell ref="O88:O89"/>
    <mergeCell ref="R88:R89"/>
    <mergeCell ref="S88:S89"/>
    <mergeCell ref="T88:T89"/>
    <mergeCell ref="W88:W89"/>
    <mergeCell ref="X78:X79"/>
    <mergeCell ref="X74:X75"/>
    <mergeCell ref="O90:O91"/>
    <mergeCell ref="R90:R91"/>
    <mergeCell ref="S90:S91"/>
    <mergeCell ref="R86:R87"/>
    <mergeCell ref="S86:S87"/>
    <mergeCell ref="R82:R83"/>
    <mergeCell ref="S84:S85"/>
    <mergeCell ref="S78:S79"/>
    <mergeCell ref="O84:O85"/>
    <mergeCell ref="W74:W75"/>
    <mergeCell ref="T74:T75"/>
    <mergeCell ref="S74:S75"/>
    <mergeCell ref="W80:W81"/>
    <mergeCell ref="R80:R81"/>
    <mergeCell ref="X88:X89"/>
    <mergeCell ref="O86:O87"/>
    <mergeCell ref="F112:F113"/>
    <mergeCell ref="AB118:AB119"/>
    <mergeCell ref="M80:M81"/>
    <mergeCell ref="W82:W83"/>
    <mergeCell ref="S94:T94"/>
    <mergeCell ref="S116:S117"/>
    <mergeCell ref="AC94:AD94"/>
    <mergeCell ref="AB114:AB115"/>
    <mergeCell ref="X112:Y112"/>
    <mergeCell ref="W114:W115"/>
    <mergeCell ref="O80:O81"/>
    <mergeCell ref="AD114:AD115"/>
    <mergeCell ref="X114:X115"/>
    <mergeCell ref="AB88:AB89"/>
    <mergeCell ref="AC88:AC89"/>
    <mergeCell ref="AD88:AD89"/>
    <mergeCell ref="I88:I89"/>
    <mergeCell ref="J88:J89"/>
    <mergeCell ref="AB112:AB113"/>
    <mergeCell ref="AC112:AD112"/>
    <mergeCell ref="R114:R115"/>
    <mergeCell ref="X94:Y94"/>
    <mergeCell ref="R112:R113"/>
    <mergeCell ref="AC86:AC87"/>
    <mergeCell ref="Z102:AA103"/>
    <mergeCell ref="M112:M113"/>
    <mergeCell ref="K112:K113"/>
    <mergeCell ref="L112:L113"/>
    <mergeCell ref="P112:P113"/>
    <mergeCell ref="I116:I117"/>
    <mergeCell ref="AC116:AC117"/>
    <mergeCell ref="AC114:AC115"/>
    <mergeCell ref="C124:C125"/>
    <mergeCell ref="A104:D104"/>
    <mergeCell ref="R111:V111"/>
    <mergeCell ref="W111:AA111"/>
    <mergeCell ref="V112:V113"/>
    <mergeCell ref="W112:W113"/>
    <mergeCell ref="AC104:AD105"/>
    <mergeCell ref="J128:J129"/>
    <mergeCell ref="M122:M123"/>
    <mergeCell ref="X116:X117"/>
    <mergeCell ref="T86:T87"/>
    <mergeCell ref="W86:W87"/>
    <mergeCell ref="X86:X87"/>
    <mergeCell ref="Y86:Y87"/>
    <mergeCell ref="U112:U113"/>
    <mergeCell ref="AC103:AD103"/>
    <mergeCell ref="A99:AF99"/>
    <mergeCell ref="AD116:AD117"/>
    <mergeCell ref="AB111:AF111"/>
    <mergeCell ref="AE112:AE113"/>
    <mergeCell ref="AF112:AF113"/>
    <mergeCell ref="AC126:AC127"/>
    <mergeCell ref="AC128:AC129"/>
    <mergeCell ref="Y128:Y129"/>
    <mergeCell ref="M128:M129"/>
    <mergeCell ref="AB120:AB121"/>
    <mergeCell ref="AB126:AB127"/>
    <mergeCell ref="AB122:AB123"/>
    <mergeCell ref="AC118:AC119"/>
    <mergeCell ref="M96:M97"/>
    <mergeCell ref="E114:E115"/>
    <mergeCell ref="D120:D121"/>
    <mergeCell ref="N130:N131"/>
    <mergeCell ref="M124:M125"/>
    <mergeCell ref="J130:J131"/>
    <mergeCell ref="R120:R121"/>
    <mergeCell ref="W96:W97"/>
    <mergeCell ref="AC102:AD102"/>
    <mergeCell ref="O122:O123"/>
    <mergeCell ref="O116:O117"/>
    <mergeCell ref="N116:N117"/>
    <mergeCell ref="AB124:AB125"/>
    <mergeCell ref="I124:I125"/>
    <mergeCell ref="I128:I129"/>
    <mergeCell ref="X120:X121"/>
    <mergeCell ref="Y120:Y121"/>
    <mergeCell ref="T118:T119"/>
    <mergeCell ref="W122:W123"/>
    <mergeCell ref="W124:W125"/>
    <mergeCell ref="T128:T129"/>
    <mergeCell ref="W128:W129"/>
    <mergeCell ref="I126:I127"/>
    <mergeCell ref="J126:J127"/>
    <mergeCell ref="M116:M117"/>
    <mergeCell ref="S114:S115"/>
    <mergeCell ref="T114:T115"/>
    <mergeCell ref="Z112:Z113"/>
    <mergeCell ref="AA112:AA113"/>
    <mergeCell ref="R124:R125"/>
    <mergeCell ref="S124:S125"/>
    <mergeCell ref="AB128:AB129"/>
    <mergeCell ref="Y130:Y131"/>
    <mergeCell ref="AD122:AD123"/>
    <mergeCell ref="AC124:AC125"/>
    <mergeCell ref="O114:O115"/>
    <mergeCell ref="N126:N127"/>
    <mergeCell ref="S92:S93"/>
    <mergeCell ref="M110:Q110"/>
    <mergeCell ref="N128:N129"/>
    <mergeCell ref="J92:J93"/>
    <mergeCell ref="A92:A93"/>
    <mergeCell ref="T124:T125"/>
    <mergeCell ref="H128:H129"/>
    <mergeCell ref="T120:T121"/>
    <mergeCell ref="M111:Q111"/>
    <mergeCell ref="N112:O112"/>
    <mergeCell ref="J124:J125"/>
    <mergeCell ref="M126:M127"/>
    <mergeCell ref="D112:E112"/>
    <mergeCell ref="H124:H125"/>
    <mergeCell ref="J116:J117"/>
    <mergeCell ref="E122:E123"/>
    <mergeCell ref="H122:H123"/>
    <mergeCell ref="I122:I123"/>
    <mergeCell ref="J122:J123"/>
    <mergeCell ref="H116:H117"/>
    <mergeCell ref="H112:H113"/>
    <mergeCell ref="C110:G110"/>
    <mergeCell ref="D118:D119"/>
    <mergeCell ref="D114:D115"/>
    <mergeCell ref="A100:AF100"/>
    <mergeCell ref="U102:V103"/>
    <mergeCell ref="O92:O93"/>
    <mergeCell ref="M114:M115"/>
    <mergeCell ref="O124:O125"/>
    <mergeCell ref="C111:G111"/>
    <mergeCell ref="D132:D133"/>
    <mergeCell ref="I140:I141"/>
    <mergeCell ref="W136:W137"/>
    <mergeCell ref="I138:I139"/>
    <mergeCell ref="J138:J139"/>
    <mergeCell ref="M138:M139"/>
    <mergeCell ref="T134:T135"/>
    <mergeCell ref="R138:R139"/>
    <mergeCell ref="S138:S139"/>
    <mergeCell ref="T132:T133"/>
    <mergeCell ref="T138:T139"/>
    <mergeCell ref="J136:J137"/>
    <mergeCell ref="S140:S141"/>
    <mergeCell ref="T140:T141"/>
    <mergeCell ref="W138:W139"/>
    <mergeCell ref="I132:I133"/>
    <mergeCell ref="E138:E139"/>
    <mergeCell ref="H138:H139"/>
    <mergeCell ref="J140:J141"/>
    <mergeCell ref="M140:M141"/>
    <mergeCell ref="H134:H135"/>
    <mergeCell ref="I134:I135"/>
    <mergeCell ref="E132:E133"/>
    <mergeCell ref="H132:H133"/>
    <mergeCell ref="R132:R133"/>
    <mergeCell ref="J132:J133"/>
    <mergeCell ref="M136:M137"/>
    <mergeCell ref="X132:X133"/>
    <mergeCell ref="Y146:Y147"/>
    <mergeCell ref="X154:X155"/>
    <mergeCell ref="Y162:Y163"/>
    <mergeCell ref="AB140:AB141"/>
    <mergeCell ref="R154:R155"/>
    <mergeCell ref="AD136:AD137"/>
    <mergeCell ref="D140:D141"/>
    <mergeCell ref="E140:E141"/>
    <mergeCell ref="H140:H141"/>
    <mergeCell ref="N140:N141"/>
    <mergeCell ref="O140:O141"/>
    <mergeCell ref="Y140:Y141"/>
    <mergeCell ref="R140:R141"/>
    <mergeCell ref="AB154:AB155"/>
    <mergeCell ref="AB144:AB145"/>
    <mergeCell ref="T144:T145"/>
    <mergeCell ref="W144:W145"/>
    <mergeCell ref="S146:S147"/>
    <mergeCell ref="T146:T147"/>
    <mergeCell ref="Y144:Y145"/>
    <mergeCell ref="AD152:AD153"/>
    <mergeCell ref="AB146:AB147"/>
    <mergeCell ref="W156:W157"/>
    <mergeCell ref="X156:X157"/>
    <mergeCell ref="W150:W151"/>
    <mergeCell ref="S158:S159"/>
    <mergeCell ref="N152:N153"/>
    <mergeCell ref="I162:I163"/>
    <mergeCell ref="X150:X151"/>
    <mergeCell ref="N138:N139"/>
    <mergeCell ref="M156:M157"/>
    <mergeCell ref="H150:H151"/>
    <mergeCell ref="AC158:AC159"/>
    <mergeCell ref="Y164:Y165"/>
    <mergeCell ref="X158:X159"/>
    <mergeCell ref="AC144:AC145"/>
    <mergeCell ref="AD144:AD145"/>
    <mergeCell ref="AC160:AC161"/>
    <mergeCell ref="Y158:Y159"/>
    <mergeCell ref="AB158:AB159"/>
    <mergeCell ref="M144:M145"/>
    <mergeCell ref="X162:X163"/>
    <mergeCell ref="AD140:AD141"/>
    <mergeCell ref="T136:T137"/>
    <mergeCell ref="S132:S133"/>
    <mergeCell ref="AC134:AC135"/>
    <mergeCell ref="AD134:AD135"/>
    <mergeCell ref="N150:N151"/>
    <mergeCell ref="AC142:AC143"/>
    <mergeCell ref="AD142:AD143"/>
    <mergeCell ref="AB148:AB149"/>
    <mergeCell ref="AB138:AB139"/>
    <mergeCell ref="X134:X135"/>
    <mergeCell ref="Y134:Y135"/>
    <mergeCell ref="AB134:AB135"/>
    <mergeCell ref="AB132:AB133"/>
    <mergeCell ref="AC132:AC133"/>
    <mergeCell ref="X142:X143"/>
    <mergeCell ref="Y142:Y143"/>
    <mergeCell ref="R150:R151"/>
    <mergeCell ref="AD132:AD133"/>
    <mergeCell ref="AC154:AC155"/>
    <mergeCell ref="X160:X161"/>
    <mergeCell ref="AC146:AC147"/>
    <mergeCell ref="AC180:AC181"/>
    <mergeCell ref="AC166:AC167"/>
    <mergeCell ref="AD158:AD159"/>
    <mergeCell ref="AC150:AC151"/>
    <mergeCell ref="AC138:AC139"/>
    <mergeCell ref="AD138:AD139"/>
    <mergeCell ref="T152:T153"/>
    <mergeCell ref="W152:W153"/>
    <mergeCell ref="AC164:AC165"/>
    <mergeCell ref="AB162:AB163"/>
    <mergeCell ref="Y170:Y171"/>
    <mergeCell ref="AC148:AC149"/>
    <mergeCell ref="AD148:AD149"/>
    <mergeCell ref="T150:T151"/>
    <mergeCell ref="T158:T159"/>
    <mergeCell ref="AC162:AC163"/>
    <mergeCell ref="AD166:AD167"/>
    <mergeCell ref="AD160:AD161"/>
    <mergeCell ref="W148:W149"/>
    <mergeCell ref="Y150:Y151"/>
    <mergeCell ref="AD150:AD151"/>
    <mergeCell ref="Y148:Y149"/>
    <mergeCell ref="AD164:AD165"/>
    <mergeCell ref="X166:X167"/>
    <mergeCell ref="AB156:AB157"/>
    <mergeCell ref="W168:W169"/>
    <mergeCell ref="T170:T171"/>
    <mergeCell ref="W162:W163"/>
    <mergeCell ref="AC170:AC171"/>
    <mergeCell ref="AB142:AB143"/>
    <mergeCell ref="AD156:AD157"/>
    <mergeCell ref="AC174:AC175"/>
    <mergeCell ref="W178:W179"/>
    <mergeCell ref="AB174:AB175"/>
    <mergeCell ref="AB176:AB177"/>
    <mergeCell ref="Y168:Y169"/>
    <mergeCell ref="X174:X175"/>
    <mergeCell ref="Y174:Y175"/>
    <mergeCell ref="AD176:AD177"/>
    <mergeCell ref="AD168:AD169"/>
    <mergeCell ref="W176:W177"/>
    <mergeCell ref="W174:W175"/>
    <mergeCell ref="X176:X177"/>
    <mergeCell ref="Y176:Y177"/>
    <mergeCell ref="AD170:AD171"/>
    <mergeCell ref="X178:X179"/>
    <mergeCell ref="X172:X173"/>
    <mergeCell ref="X170:X171"/>
    <mergeCell ref="AB170:AB171"/>
    <mergeCell ref="AD174:AD175"/>
    <mergeCell ref="AB178:AB179"/>
    <mergeCell ref="AD172:AD173"/>
    <mergeCell ref="AC168:AC169"/>
    <mergeCell ref="AB168:AB169"/>
    <mergeCell ref="AD178:AD179"/>
    <mergeCell ref="AC190:AC191"/>
    <mergeCell ref="AB194:AB195"/>
    <mergeCell ref="X200:Y200"/>
    <mergeCell ref="U220:W220"/>
    <mergeCell ref="AE209:AF209"/>
    <mergeCell ref="AC221:AF221"/>
    <mergeCell ref="AC220:AF220"/>
    <mergeCell ref="O194:O195"/>
    <mergeCell ref="R194:R195"/>
    <mergeCell ref="R218:T218"/>
    <mergeCell ref="AC210:AD211"/>
    <mergeCell ref="W192:W193"/>
    <mergeCell ref="AC200:AD200"/>
    <mergeCell ref="S196:S197"/>
    <mergeCell ref="R196:R197"/>
    <mergeCell ref="X194:X195"/>
    <mergeCell ref="Y194:Y195"/>
    <mergeCell ref="AD192:AD193"/>
    <mergeCell ref="U219:W219"/>
    <mergeCell ref="AC208:AD208"/>
    <mergeCell ref="AD198:AD199"/>
    <mergeCell ref="N219:Q219"/>
    <mergeCell ref="O198:O199"/>
    <mergeCell ref="N198:N199"/>
    <mergeCell ref="B196:B197"/>
    <mergeCell ref="C196:C197"/>
    <mergeCell ref="D196:D197"/>
    <mergeCell ref="E196:E197"/>
    <mergeCell ref="H196:H197"/>
    <mergeCell ref="R217:T217"/>
    <mergeCell ref="R192:R193"/>
    <mergeCell ref="AC192:AC193"/>
    <mergeCell ref="X188:X189"/>
    <mergeCell ref="N217:Q217"/>
    <mergeCell ref="R188:R189"/>
    <mergeCell ref="AC194:AC195"/>
    <mergeCell ref="AC209:AD209"/>
    <mergeCell ref="N200:O200"/>
    <mergeCell ref="O192:O193"/>
    <mergeCell ref="W188:W189"/>
    <mergeCell ref="N188:N189"/>
    <mergeCell ref="Y188:Y189"/>
    <mergeCell ref="AC188:AC189"/>
    <mergeCell ref="N202:Q202"/>
    <mergeCell ref="S202:V202"/>
    <mergeCell ref="X202:AA202"/>
    <mergeCell ref="AC202:AF202"/>
    <mergeCell ref="Y216:AB218"/>
    <mergeCell ref="N194:N195"/>
    <mergeCell ref="I192:I193"/>
    <mergeCell ref="I200:J200"/>
    <mergeCell ref="E211:T211"/>
    <mergeCell ref="S200:T200"/>
    <mergeCell ref="S198:S199"/>
    <mergeCell ref="T198:T199"/>
    <mergeCell ref="H198:H199"/>
    <mergeCell ref="A190:A191"/>
    <mergeCell ref="AD180:AD181"/>
    <mergeCell ref="X184:X185"/>
    <mergeCell ref="O182:O183"/>
    <mergeCell ref="R182:R183"/>
    <mergeCell ref="S182:S183"/>
    <mergeCell ref="T182:T183"/>
    <mergeCell ref="W182:W183"/>
    <mergeCell ref="X182:X183"/>
    <mergeCell ref="AB182:AB183"/>
    <mergeCell ref="O184:O185"/>
    <mergeCell ref="R186:R187"/>
    <mergeCell ref="S186:S187"/>
    <mergeCell ref="W190:W191"/>
    <mergeCell ref="AB192:AB193"/>
    <mergeCell ref="AB188:AB189"/>
    <mergeCell ref="D182:D183"/>
    <mergeCell ref="H182:H183"/>
    <mergeCell ref="I182:I183"/>
    <mergeCell ref="Y184:Y185"/>
    <mergeCell ref="AC182:AC183"/>
    <mergeCell ref="AC184:AC185"/>
    <mergeCell ref="AD184:AD185"/>
    <mergeCell ref="AB184:AB185"/>
    <mergeCell ref="A184:A185"/>
    <mergeCell ref="A182:A183"/>
    <mergeCell ref="B192:B193"/>
    <mergeCell ref="N186:N187"/>
    <mergeCell ref="O186:O187"/>
    <mergeCell ref="C190:C191"/>
    <mergeCell ref="M186:M187"/>
    <mergeCell ref="H190:H191"/>
    <mergeCell ref="A196:A197"/>
    <mergeCell ref="AE210:AF211"/>
    <mergeCell ref="AC225:AF225"/>
    <mergeCell ref="AC231:AF231"/>
    <mergeCell ref="AC253:AF253"/>
    <mergeCell ref="Y220:AB220"/>
    <mergeCell ref="R224:T224"/>
    <mergeCell ref="W196:W197"/>
    <mergeCell ref="AC227:AF227"/>
    <mergeCell ref="B188:B189"/>
    <mergeCell ref="S190:S191"/>
    <mergeCell ref="D190:D191"/>
    <mergeCell ref="E190:E191"/>
    <mergeCell ref="U216:W218"/>
    <mergeCell ref="Y190:Y191"/>
    <mergeCell ref="A194:A195"/>
    <mergeCell ref="B194:B195"/>
    <mergeCell ref="C194:C195"/>
    <mergeCell ref="D194:D195"/>
    <mergeCell ref="S203:V203"/>
    <mergeCell ref="AD190:AD191"/>
    <mergeCell ref="I190:I191"/>
    <mergeCell ref="J190:J191"/>
    <mergeCell ref="AD194:AD195"/>
    <mergeCell ref="AB196:AB197"/>
    <mergeCell ref="AC196:AC197"/>
    <mergeCell ref="AD196:AD197"/>
    <mergeCell ref="C198:C199"/>
    <mergeCell ref="A198:A199"/>
    <mergeCell ref="A192:A193"/>
    <mergeCell ref="X190:X191"/>
    <mergeCell ref="X198:X199"/>
    <mergeCell ref="AC240:AF240"/>
    <mergeCell ref="Y237:AB237"/>
    <mergeCell ref="R226:T226"/>
    <mergeCell ref="Y226:AB226"/>
    <mergeCell ref="C253:M253"/>
    <mergeCell ref="Y235:AB235"/>
    <mergeCell ref="Y241:AB241"/>
    <mergeCell ref="Y243:AB243"/>
    <mergeCell ref="Y222:AB222"/>
    <mergeCell ref="Y252:AB252"/>
    <mergeCell ref="U239:W239"/>
    <mergeCell ref="Y221:AB221"/>
    <mergeCell ref="Y198:Y199"/>
    <mergeCell ref="AC219:AF219"/>
    <mergeCell ref="W198:W199"/>
    <mergeCell ref="X203:AA203"/>
    <mergeCell ref="AC248:AF248"/>
    <mergeCell ref="AC249:AF249"/>
    <mergeCell ref="AC250:AF250"/>
    <mergeCell ref="AC243:AF243"/>
    <mergeCell ref="AC228:AF228"/>
    <mergeCell ref="N242:Q242"/>
    <mergeCell ref="AC198:AC199"/>
    <mergeCell ref="E198:E199"/>
    <mergeCell ref="R221:T221"/>
    <mergeCell ref="AC224:AF224"/>
    <mergeCell ref="AC235:AF235"/>
    <mergeCell ref="AC234:AF234"/>
    <mergeCell ref="AC242:AF242"/>
    <mergeCell ref="N216:T216"/>
    <mergeCell ref="AC216:AF218"/>
    <mergeCell ref="M198:M199"/>
    <mergeCell ref="AC241:AF241"/>
    <mergeCell ref="AC257:AF257"/>
    <mergeCell ref="AC238:AF238"/>
    <mergeCell ref="AC223:AF223"/>
    <mergeCell ref="Y232:AB232"/>
    <mergeCell ref="AC247:AF247"/>
    <mergeCell ref="U228:W228"/>
    <mergeCell ref="Y255:AB255"/>
    <mergeCell ref="Y254:AB254"/>
    <mergeCell ref="Y253:AB253"/>
    <mergeCell ref="U235:W235"/>
    <mergeCell ref="U240:W240"/>
    <mergeCell ref="AC254:AF254"/>
    <mergeCell ref="AC229:AF229"/>
    <mergeCell ref="Y240:AB240"/>
    <mergeCell ref="Y239:AB239"/>
    <mergeCell ref="Y238:AB238"/>
    <mergeCell ref="Y236:AB236"/>
    <mergeCell ref="U224:W224"/>
    <mergeCell ref="U236:W236"/>
    <mergeCell ref="U237:W237"/>
    <mergeCell ref="U238:W238"/>
    <mergeCell ref="U233:W233"/>
    <mergeCell ref="AC246:AF246"/>
    <mergeCell ref="Y242:AB242"/>
    <mergeCell ref="U247:W247"/>
    <mergeCell ref="U227:W227"/>
    <mergeCell ref="AC226:AF226"/>
    <mergeCell ref="U223:W223"/>
    <mergeCell ref="AC236:AF236"/>
    <mergeCell ref="AC237:AF237"/>
    <mergeCell ref="AC239:AF239"/>
    <mergeCell ref="U261:W261"/>
    <mergeCell ref="U255:W255"/>
    <mergeCell ref="U254:W254"/>
    <mergeCell ref="U253:W253"/>
    <mergeCell ref="Y256:AB256"/>
    <mergeCell ref="N248:Q248"/>
    <mergeCell ref="N249:Q249"/>
    <mergeCell ref="N252:Q252"/>
    <mergeCell ref="Y261:AB261"/>
    <mergeCell ref="U257:W257"/>
    <mergeCell ref="N253:Q253"/>
    <mergeCell ref="R253:T253"/>
    <mergeCell ref="N256:Q256"/>
    <mergeCell ref="N250:Q250"/>
    <mergeCell ref="Y257:AB257"/>
    <mergeCell ref="Y245:AB245"/>
    <mergeCell ref="R255:T255"/>
    <mergeCell ref="N254:Q254"/>
    <mergeCell ref="U248:W248"/>
    <mergeCell ref="N251:Q251"/>
    <mergeCell ref="R251:T251"/>
    <mergeCell ref="U256:W256"/>
    <mergeCell ref="N257:Q257"/>
    <mergeCell ref="R257:T257"/>
    <mergeCell ref="R248:T248"/>
    <mergeCell ref="N247:Q247"/>
    <mergeCell ref="Y248:AB248"/>
    <mergeCell ref="Y247:AB247"/>
    <mergeCell ref="Y246:AB246"/>
    <mergeCell ref="AC261:AF261"/>
    <mergeCell ref="Y234:AB234"/>
    <mergeCell ref="AC152:AC153"/>
    <mergeCell ref="AD162:AD163"/>
    <mergeCell ref="R156:R157"/>
    <mergeCell ref="AB164:AB165"/>
    <mergeCell ref="Y166:Y167"/>
    <mergeCell ref="O170:O171"/>
    <mergeCell ref="R250:T250"/>
    <mergeCell ref="Y229:AB229"/>
    <mergeCell ref="Y224:AB224"/>
    <mergeCell ref="Y223:AB223"/>
    <mergeCell ref="R225:T225"/>
    <mergeCell ref="R244:T244"/>
    <mergeCell ref="R240:T240"/>
    <mergeCell ref="R241:T241"/>
    <mergeCell ref="AB152:AB153"/>
    <mergeCell ref="U225:W225"/>
    <mergeCell ref="U234:W234"/>
    <mergeCell ref="Y225:AB225"/>
    <mergeCell ref="R233:T233"/>
    <mergeCell ref="R234:T234"/>
    <mergeCell ref="R227:T227"/>
    <mergeCell ref="R228:T228"/>
    <mergeCell ref="R229:T229"/>
    <mergeCell ref="R238:T238"/>
    <mergeCell ref="R239:T239"/>
    <mergeCell ref="N261:Q261"/>
    <mergeCell ref="R261:T261"/>
    <mergeCell ref="N255:Q255"/>
    <mergeCell ref="Y251:AB251"/>
    <mergeCell ref="Y250:AB250"/>
    <mergeCell ref="U241:W241"/>
    <mergeCell ref="R237:T237"/>
    <mergeCell ref="R242:T242"/>
    <mergeCell ref="R243:T243"/>
    <mergeCell ref="C241:M241"/>
    <mergeCell ref="C227:M227"/>
    <mergeCell ref="C250:M250"/>
    <mergeCell ref="C242:M242"/>
    <mergeCell ref="U251:W251"/>
    <mergeCell ref="N240:Q240"/>
    <mergeCell ref="N241:Q241"/>
    <mergeCell ref="N243:Q243"/>
    <mergeCell ref="N235:Q235"/>
    <mergeCell ref="R252:T252"/>
    <mergeCell ref="C232:M232"/>
    <mergeCell ref="R231:T231"/>
    <mergeCell ref="C228:M228"/>
    <mergeCell ref="C246:M246"/>
    <mergeCell ref="C247:M247"/>
    <mergeCell ref="R247:T247"/>
    <mergeCell ref="C257:M257"/>
    <mergeCell ref="C236:M236"/>
    <mergeCell ref="C252:M252"/>
    <mergeCell ref="U232:W232"/>
    <mergeCell ref="R235:T235"/>
    <mergeCell ref="N232:Q232"/>
    <mergeCell ref="N233:Q233"/>
    <mergeCell ref="U244:W244"/>
    <mergeCell ref="U250:W250"/>
    <mergeCell ref="U252:W252"/>
    <mergeCell ref="U243:W243"/>
    <mergeCell ref="N239:Q239"/>
    <mergeCell ref="E178:E179"/>
    <mergeCell ref="A205:AF205"/>
    <mergeCell ref="R184:R185"/>
    <mergeCell ref="S184:S185"/>
    <mergeCell ref="J182:J183"/>
    <mergeCell ref="J186:J187"/>
    <mergeCell ref="R223:T223"/>
    <mergeCell ref="C184:C185"/>
    <mergeCell ref="M184:M185"/>
    <mergeCell ref="I184:I185"/>
    <mergeCell ref="S178:S179"/>
    <mergeCell ref="I188:I189"/>
    <mergeCell ref="H186:H187"/>
    <mergeCell ref="R256:T256"/>
    <mergeCell ref="N245:Q245"/>
    <mergeCell ref="U246:W246"/>
    <mergeCell ref="N244:Q244"/>
    <mergeCell ref="R246:T246"/>
    <mergeCell ref="D200:E200"/>
    <mergeCell ref="Y249:AB249"/>
    <mergeCell ref="AC255:AF255"/>
    <mergeCell ref="AC232:AF232"/>
    <mergeCell ref="AC233:AF233"/>
    <mergeCell ref="AC244:AF244"/>
    <mergeCell ref="AC252:AF252"/>
    <mergeCell ref="AC251:AF251"/>
    <mergeCell ref="Y244:AB244"/>
    <mergeCell ref="AC256:AF256"/>
    <mergeCell ref="AC245:AF245"/>
    <mergeCell ref="D164:D165"/>
    <mergeCell ref="N225:Q225"/>
    <mergeCell ref="AB190:AB191"/>
    <mergeCell ref="E194:E195"/>
    <mergeCell ref="H194:H195"/>
    <mergeCell ref="A237:B237"/>
    <mergeCell ref="U210:V211"/>
    <mergeCell ref="D152:D153"/>
    <mergeCell ref="O178:O179"/>
    <mergeCell ref="R178:R179"/>
    <mergeCell ref="O180:O181"/>
    <mergeCell ref="D180:D181"/>
    <mergeCell ref="H180:H181"/>
    <mergeCell ref="W180:W181"/>
    <mergeCell ref="Y180:Y181"/>
    <mergeCell ref="O188:O189"/>
    <mergeCell ref="R190:R191"/>
    <mergeCell ref="Y182:Y183"/>
    <mergeCell ref="T186:T187"/>
    <mergeCell ref="W186:W187"/>
    <mergeCell ref="U221:W221"/>
    <mergeCell ref="T190:T191"/>
    <mergeCell ref="N192:N193"/>
    <mergeCell ref="T178:T179"/>
    <mergeCell ref="N184:N185"/>
    <mergeCell ref="H184:H185"/>
    <mergeCell ref="X186:X187"/>
    <mergeCell ref="Y178:Y179"/>
    <mergeCell ref="X180:X181"/>
    <mergeCell ref="N213:AF213"/>
    <mergeCell ref="N218:Q218"/>
    <mergeCell ref="AB104:AB105"/>
    <mergeCell ref="A102:T103"/>
    <mergeCell ref="R110:V110"/>
    <mergeCell ref="W110:AA110"/>
    <mergeCell ref="AB110:AF110"/>
    <mergeCell ref="B110:B113"/>
    <mergeCell ref="A110:A111"/>
    <mergeCell ref="A112:A113"/>
    <mergeCell ref="T142:T143"/>
    <mergeCell ref="O148:O149"/>
    <mergeCell ref="H110:L110"/>
    <mergeCell ref="AB208:AB211"/>
    <mergeCell ref="W210:Y211"/>
    <mergeCell ref="I158:I159"/>
    <mergeCell ref="Y156:Y157"/>
    <mergeCell ref="T174:T175"/>
    <mergeCell ref="O174:O175"/>
    <mergeCell ref="W172:W173"/>
    <mergeCell ref="T196:T197"/>
    <mergeCell ref="M190:M191"/>
    <mergeCell ref="N190:N191"/>
    <mergeCell ref="O190:O191"/>
    <mergeCell ref="S192:S193"/>
    <mergeCell ref="T192:T193"/>
    <mergeCell ref="A255:B255"/>
    <mergeCell ref="C255:M255"/>
    <mergeCell ref="AB150:AB151"/>
    <mergeCell ref="N231:Q231"/>
    <mergeCell ref="R232:T232"/>
    <mergeCell ref="Y233:AB233"/>
    <mergeCell ref="Y228:AB228"/>
    <mergeCell ref="Y227:AB227"/>
    <mergeCell ref="Y231:AB231"/>
    <mergeCell ref="N246:Q246"/>
    <mergeCell ref="R249:T249"/>
    <mergeCell ref="S156:S157"/>
    <mergeCell ref="W158:W159"/>
    <mergeCell ref="C152:C153"/>
    <mergeCell ref="Y154:Y155"/>
    <mergeCell ref="O154:O155"/>
    <mergeCell ref="Y219:AB219"/>
    <mergeCell ref="N220:Q220"/>
    <mergeCell ref="I174:I175"/>
    <mergeCell ref="U249:W249"/>
    <mergeCell ref="N170:N171"/>
    <mergeCell ref="M170:M171"/>
    <mergeCell ref="N156:N157"/>
    <mergeCell ref="O156:O157"/>
    <mergeCell ref="AB166:AB167"/>
    <mergeCell ref="N236:Q236"/>
    <mergeCell ref="N227:Q227"/>
    <mergeCell ref="O164:O165"/>
    <mergeCell ref="T166:T167"/>
    <mergeCell ref="W160:W161"/>
    <mergeCell ref="X164:X165"/>
    <mergeCell ref="W164:W165"/>
    <mergeCell ref="C258:M258"/>
    <mergeCell ref="Y258:AB258"/>
    <mergeCell ref="U245:W245"/>
    <mergeCell ref="N258:Q258"/>
    <mergeCell ref="R258:T258"/>
    <mergeCell ref="U258:W258"/>
    <mergeCell ref="N221:Q221"/>
    <mergeCell ref="R236:T236"/>
    <mergeCell ref="I194:I195"/>
    <mergeCell ref="U231:W231"/>
    <mergeCell ref="Z210:AA211"/>
    <mergeCell ref="A3:AF3"/>
    <mergeCell ref="A109:AF109"/>
    <mergeCell ref="T92:T93"/>
    <mergeCell ref="T164:T165"/>
    <mergeCell ref="R160:R161"/>
    <mergeCell ref="W126:W127"/>
    <mergeCell ref="X126:X127"/>
    <mergeCell ref="Y126:Y127"/>
    <mergeCell ref="S126:S127"/>
    <mergeCell ref="T126:T127"/>
    <mergeCell ref="X152:X153"/>
    <mergeCell ref="Y152:Y153"/>
    <mergeCell ref="R148:R149"/>
    <mergeCell ref="S148:S149"/>
    <mergeCell ref="X148:X149"/>
    <mergeCell ref="W92:W93"/>
    <mergeCell ref="R142:R143"/>
    <mergeCell ref="N136:N137"/>
    <mergeCell ref="O136:O137"/>
    <mergeCell ref="R136:R137"/>
    <mergeCell ref="AE104:AF105"/>
    <mergeCell ref="M192:M193"/>
    <mergeCell ref="C221:M221"/>
    <mergeCell ref="X168:X169"/>
    <mergeCell ref="N238:Q238"/>
    <mergeCell ref="U226:W226"/>
    <mergeCell ref="C220:M220"/>
    <mergeCell ref="A4:A5"/>
    <mergeCell ref="A6:A7"/>
    <mergeCell ref="B4:B7"/>
    <mergeCell ref="A96:B96"/>
    <mergeCell ref="D96:G96"/>
    <mergeCell ref="I96:L96"/>
    <mergeCell ref="N96:Q96"/>
    <mergeCell ref="S96:V96"/>
    <mergeCell ref="X96:AA96"/>
    <mergeCell ref="AC96:AF96"/>
    <mergeCell ref="C96:C97"/>
    <mergeCell ref="A95:AF95"/>
    <mergeCell ref="O78:O79"/>
    <mergeCell ref="AD86:AD87"/>
    <mergeCell ref="H92:H93"/>
    <mergeCell ref="AC70:AC71"/>
    <mergeCell ref="AD70:AD71"/>
    <mergeCell ref="AC68:AC69"/>
    <mergeCell ref="S70:S71"/>
    <mergeCell ref="I80:I81"/>
    <mergeCell ref="AD74:AD75"/>
    <mergeCell ref="AD80:AD81"/>
    <mergeCell ref="AB82:AB83"/>
    <mergeCell ref="Y92:Y93"/>
    <mergeCell ref="J84:J85"/>
    <mergeCell ref="R96:R97"/>
    <mergeCell ref="AD92:AD93"/>
    <mergeCell ref="AD82:AD83"/>
    <mergeCell ref="X84:X85"/>
    <mergeCell ref="AC80:AC81"/>
    <mergeCell ref="AB92:AB93"/>
    <mergeCell ref="M92:M93"/>
    <mergeCell ref="E152:E153"/>
    <mergeCell ref="C4:G4"/>
    <mergeCell ref="H4:L4"/>
    <mergeCell ref="M4:Q4"/>
    <mergeCell ref="R4:V4"/>
    <mergeCell ref="W4:AA4"/>
    <mergeCell ref="AB4:AF4"/>
    <mergeCell ref="Y192:Y193"/>
    <mergeCell ref="AB180:AB181"/>
    <mergeCell ref="W184:W185"/>
    <mergeCell ref="R198:R199"/>
    <mergeCell ref="X192:X193"/>
    <mergeCell ref="J194:J195"/>
    <mergeCell ref="M194:M195"/>
    <mergeCell ref="S194:S195"/>
    <mergeCell ref="AC178:AC179"/>
    <mergeCell ref="J192:J193"/>
    <mergeCell ref="AD186:AD187"/>
    <mergeCell ref="AC186:AC187"/>
    <mergeCell ref="AC92:AC93"/>
    <mergeCell ref="H192:H193"/>
    <mergeCell ref="AB186:AB187"/>
    <mergeCell ref="AD188:AD189"/>
    <mergeCell ref="Y172:Y173"/>
    <mergeCell ref="AB172:AB173"/>
    <mergeCell ref="AC172:AC173"/>
    <mergeCell ref="AD182:AD183"/>
    <mergeCell ref="R174:R175"/>
    <mergeCell ref="AC176:AC177"/>
    <mergeCell ref="T194:T195"/>
    <mergeCell ref="W194:W195"/>
    <mergeCell ref="C264:M264"/>
    <mergeCell ref="N263:Q264"/>
    <mergeCell ref="R263:T264"/>
    <mergeCell ref="U263:W264"/>
    <mergeCell ref="Y263:AB264"/>
    <mergeCell ref="AC263:AF264"/>
    <mergeCell ref="X263:X264"/>
    <mergeCell ref="M178:M179"/>
    <mergeCell ref="Y160:Y161"/>
    <mergeCell ref="W170:W171"/>
    <mergeCell ref="H172:H173"/>
    <mergeCell ref="O168:O169"/>
    <mergeCell ref="R168:R169"/>
    <mergeCell ref="R162:R163"/>
    <mergeCell ref="AE208:AF208"/>
    <mergeCell ref="U208:V209"/>
    <mergeCell ref="Z208:AA209"/>
    <mergeCell ref="W208:Y209"/>
    <mergeCell ref="C202:C203"/>
    <mergeCell ref="H202:H203"/>
    <mergeCell ref="M202:M203"/>
    <mergeCell ref="R202:R203"/>
    <mergeCell ref="W202:W203"/>
    <mergeCell ref="AB202:AB203"/>
    <mergeCell ref="C263:M263"/>
    <mergeCell ref="N237:Q237"/>
    <mergeCell ref="U242:W242"/>
    <mergeCell ref="A261:B261"/>
    <mergeCell ref="A260:B260"/>
    <mergeCell ref="A247:B247"/>
    <mergeCell ref="A246:B246"/>
    <mergeCell ref="A241:B241"/>
    <mergeCell ref="A242:B242"/>
    <mergeCell ref="E105:T105"/>
    <mergeCell ref="M152:M153"/>
    <mergeCell ref="N154:N155"/>
    <mergeCell ref="W116:W117"/>
    <mergeCell ref="O152:O153"/>
    <mergeCell ref="C138:C139"/>
    <mergeCell ref="AB160:AB161"/>
    <mergeCell ref="S162:S163"/>
    <mergeCell ref="T162:T163"/>
    <mergeCell ref="N164:N165"/>
    <mergeCell ref="M154:M155"/>
    <mergeCell ref="R245:T245"/>
    <mergeCell ref="Y186:Y187"/>
    <mergeCell ref="N180:N181"/>
    <mergeCell ref="N178:N179"/>
    <mergeCell ref="J176:J177"/>
    <mergeCell ref="J198:J199"/>
    <mergeCell ref="S176:S177"/>
    <mergeCell ref="T180:T181"/>
    <mergeCell ref="N182:N183"/>
    <mergeCell ref="R180:R181"/>
    <mergeCell ref="A244:B244"/>
    <mergeCell ref="A258:B258"/>
    <mergeCell ref="C261:M261"/>
    <mergeCell ref="R254:T254"/>
    <mergeCell ref="T184:T185"/>
  </mergeCells>
  <phoneticPr fontId="1" type="noConversion"/>
  <conditionalFormatting sqref="C8:C93">
    <cfRule type="containsBlanks" dxfId="35" priority="63">
      <formula>LEN(TRIM(C8))=0</formula>
    </cfRule>
  </conditionalFormatting>
  <conditionalFormatting sqref="C114:C181 AB116:AB150 C188:C193">
    <cfRule type="cellIs" dxfId="34" priority="59" operator="equal">
      <formula>" "</formula>
    </cfRule>
  </conditionalFormatting>
  <conditionalFormatting sqref="C114:C199">
    <cfRule type="containsBlanks" dxfId="33" priority="9">
      <formula>LEN(TRIM(C114))=0</formula>
    </cfRule>
  </conditionalFormatting>
  <conditionalFormatting sqref="H8:H24 H26:H28 H86:H93">
    <cfRule type="cellIs" dxfId="32" priority="56" operator="notEqual">
      <formula>0</formula>
    </cfRule>
  </conditionalFormatting>
  <conditionalFormatting sqref="H30:H84">
    <cfRule type="cellIs" dxfId="31" priority="38" operator="notEqual">
      <formula>0</formula>
    </cfRule>
  </conditionalFormatting>
  <conditionalFormatting sqref="H114:H188">
    <cfRule type="containsBlanks" dxfId="30" priority="27">
      <formula>LEN(TRIM(H114))=0</formula>
    </cfRule>
  </conditionalFormatting>
  <conditionalFormatting sqref="H190:H193">
    <cfRule type="containsBlanks" dxfId="29" priority="26">
      <formula>LEN(TRIM(H190))=0</formula>
    </cfRule>
  </conditionalFormatting>
  <conditionalFormatting sqref="H194:H197">
    <cfRule type="cellIs" dxfId="28" priority="8" operator="notEqual">
      <formula>0</formula>
    </cfRule>
  </conditionalFormatting>
  <conditionalFormatting sqref="H198:H199">
    <cfRule type="containsBlanks" dxfId="27" priority="25">
      <formula>LEN(TRIM(H198))=0</formula>
    </cfRule>
  </conditionalFormatting>
  <conditionalFormatting sqref="M8:M60 M62 M64:M93">
    <cfRule type="cellIs" dxfId="26" priority="55" operator="notEqual">
      <formula>0</formula>
    </cfRule>
  </conditionalFormatting>
  <conditionalFormatting sqref="M114:M130 M146:M166">
    <cfRule type="containsBlanks" dxfId="25" priority="33">
      <formula>LEN(TRIM(M114))=0</formula>
    </cfRule>
  </conditionalFormatting>
  <conditionalFormatting sqref="M168:M193">
    <cfRule type="containsBlanks" dxfId="24" priority="22">
      <formula>LEN(TRIM(M168))=0</formula>
    </cfRule>
  </conditionalFormatting>
  <conditionalFormatting sqref="M194:M197">
    <cfRule type="cellIs" dxfId="23" priority="7" operator="notEqual">
      <formula>0</formula>
    </cfRule>
  </conditionalFormatting>
  <conditionalFormatting sqref="M198:M199">
    <cfRule type="containsBlanks" dxfId="22" priority="24">
      <formula>LEN(TRIM(M198))=0</formula>
    </cfRule>
  </conditionalFormatting>
  <conditionalFormatting sqref="R8:R93">
    <cfRule type="cellIs" dxfId="21" priority="1" operator="notEqual">
      <formula>0</formula>
    </cfRule>
  </conditionalFormatting>
  <conditionalFormatting sqref="R114:R116 R118:R158 M132:M144">
    <cfRule type="containsBlanks" dxfId="20" priority="64">
      <formula>LEN(TRIM(M114))=0</formula>
    </cfRule>
  </conditionalFormatting>
  <conditionalFormatting sqref="R160:R193">
    <cfRule type="containsBlanks" dxfId="19" priority="19">
      <formula>LEN(TRIM(R160))=0</formula>
    </cfRule>
  </conditionalFormatting>
  <conditionalFormatting sqref="R194:R197">
    <cfRule type="cellIs" dxfId="18" priority="6" operator="notEqual">
      <formula>0</formula>
    </cfRule>
  </conditionalFormatting>
  <conditionalFormatting sqref="R198:R199">
    <cfRule type="containsBlanks" dxfId="17" priority="17">
      <formula>LEN(TRIM(R198))=0</formula>
    </cfRule>
  </conditionalFormatting>
  <conditionalFormatting sqref="U219:W262">
    <cfRule type="cellIs" dxfId="16" priority="16" operator="equal">
      <formula>100%</formula>
    </cfRule>
    <cfRule type="cellIs" dxfId="15" priority="61" operator="greaterThan">
      <formula>0</formula>
    </cfRule>
    <cfRule type="cellIs" dxfId="14" priority="62" operator="notEqual">
      <formula>0</formula>
    </cfRule>
  </conditionalFormatting>
  <conditionalFormatting sqref="W8:W93">
    <cfRule type="cellIs" dxfId="13" priority="54" operator="notEqual">
      <formula>0</formula>
    </cfRule>
  </conditionalFormatting>
  <pageMargins left="0.43" right="0" top="0.19685039370078741" bottom="0.19685039370078741" header="0" footer="0"/>
  <pageSetup paperSize="9" scale="50" fitToWidth="0" fitToHeight="0" orientation="portrait" r:id="rId1"/>
  <rowBreaks count="2" manualBreakCount="2">
    <brk id="106" max="31" man="1"/>
    <brk id="212" max="31" man="1"/>
  </rowBreaks>
  <ignoredErrors>
    <ignoredError sqref="U24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5"/>
  <sheetViews>
    <sheetView zoomScaleNormal="100" zoomScaleSheetLayoutView="100" workbookViewId="0">
      <selection activeCell="S76" sqref="S76"/>
    </sheetView>
  </sheetViews>
  <sheetFormatPr defaultColWidth="25.28515625" defaultRowHeight="15" x14ac:dyDescent="0.25"/>
  <cols>
    <col min="1" max="1" width="18.140625" bestFit="1" customWidth="1"/>
    <col min="2" max="2" width="16.42578125" bestFit="1" customWidth="1"/>
    <col min="3" max="14" width="5.7109375" customWidth="1"/>
    <col min="15" max="15" width="12.28515625" style="8" customWidth="1"/>
    <col min="16" max="57" width="9.28515625" customWidth="1"/>
  </cols>
  <sheetData>
    <row r="1" spans="1:17" x14ac:dyDescent="0.25">
      <c r="A1" s="842" t="s">
        <v>213</v>
      </c>
      <c r="B1" s="843"/>
      <c r="C1" s="843"/>
      <c r="D1" s="843"/>
      <c r="E1" s="843"/>
      <c r="F1" s="843"/>
      <c r="G1" s="843"/>
      <c r="H1" s="843"/>
      <c r="I1" s="843"/>
      <c r="J1" s="843"/>
      <c r="K1" s="843"/>
      <c r="L1" s="843"/>
      <c r="M1" s="843"/>
      <c r="N1" s="843"/>
      <c r="O1" s="843"/>
      <c r="P1" s="16"/>
      <c r="Q1" s="16"/>
    </row>
    <row r="2" spans="1:17" x14ac:dyDescent="0.25">
      <c r="A2" s="845"/>
      <c r="B2" s="845"/>
      <c r="C2" s="845"/>
      <c r="D2" s="845"/>
      <c r="E2" s="845"/>
      <c r="F2" s="845"/>
      <c r="G2" s="845"/>
      <c r="H2" s="845"/>
      <c r="I2" s="845"/>
      <c r="J2" s="845"/>
      <c r="K2" s="845"/>
      <c r="L2" s="845"/>
      <c r="M2" s="845"/>
      <c r="N2" s="845"/>
      <c r="O2" s="845"/>
    </row>
    <row r="3" spans="1:17" ht="30" customHeight="1" x14ac:dyDescent="0.25">
      <c r="A3" s="844" t="s">
        <v>214</v>
      </c>
      <c r="B3" s="829"/>
      <c r="C3" s="829"/>
      <c r="D3" s="829"/>
      <c r="E3" s="829"/>
      <c r="F3" s="829"/>
      <c r="G3" s="829"/>
      <c r="H3" s="829"/>
      <c r="I3" s="829"/>
      <c r="J3" s="829"/>
      <c r="K3" s="829"/>
      <c r="L3" s="829"/>
      <c r="M3" s="829"/>
      <c r="N3" s="829"/>
      <c r="O3" s="829"/>
    </row>
    <row r="4" spans="1:17" ht="15.75" thickBot="1" x14ac:dyDescent="0.3">
      <c r="A4" s="748"/>
      <c r="B4" s="748"/>
      <c r="C4" s="748"/>
      <c r="D4" s="748"/>
      <c r="E4" s="748"/>
      <c r="F4" s="748"/>
      <c r="G4" s="748"/>
      <c r="H4" s="748"/>
      <c r="I4" s="808"/>
      <c r="J4" s="808"/>
      <c r="K4" s="808"/>
      <c r="L4" s="808"/>
      <c r="M4" s="808"/>
      <c r="N4" s="808"/>
      <c r="O4" s="15"/>
    </row>
    <row r="5" spans="1:17" ht="24" x14ac:dyDescent="0.25">
      <c r="A5" s="749" t="s">
        <v>4</v>
      </c>
      <c r="B5" s="749" t="s">
        <v>5</v>
      </c>
      <c r="C5" s="128" t="s">
        <v>215</v>
      </c>
      <c r="D5" s="23" t="s">
        <v>216</v>
      </c>
      <c r="E5" s="20" t="s">
        <v>217</v>
      </c>
      <c r="F5" s="24" t="s">
        <v>218</v>
      </c>
      <c r="G5" s="20" t="s">
        <v>219</v>
      </c>
      <c r="H5" s="20" t="s">
        <v>220</v>
      </c>
      <c r="I5" s="20" t="s">
        <v>221</v>
      </c>
      <c r="J5" s="20" t="s">
        <v>222</v>
      </c>
      <c r="K5" s="20" t="s">
        <v>223</v>
      </c>
      <c r="L5" s="20" t="s">
        <v>224</v>
      </c>
      <c r="M5" s="20" t="s">
        <v>225</v>
      </c>
      <c r="N5" s="20" t="s">
        <v>226</v>
      </c>
      <c r="O5" s="846" t="s">
        <v>227</v>
      </c>
    </row>
    <row r="6" spans="1:17" x14ac:dyDescent="0.25">
      <c r="A6" s="750"/>
      <c r="B6" s="750"/>
      <c r="C6" s="129" t="s">
        <v>228</v>
      </c>
      <c r="D6" s="21" t="s">
        <v>228</v>
      </c>
      <c r="E6" s="21" t="s">
        <v>228</v>
      </c>
      <c r="F6" s="21" t="s">
        <v>228</v>
      </c>
      <c r="G6" s="21" t="s">
        <v>228</v>
      </c>
      <c r="H6" s="21" t="s">
        <v>228</v>
      </c>
      <c r="I6" s="21" t="s">
        <v>228</v>
      </c>
      <c r="J6" s="21" t="s">
        <v>228</v>
      </c>
      <c r="K6" s="21" t="s">
        <v>228</v>
      </c>
      <c r="L6" s="21" t="s">
        <v>228</v>
      </c>
      <c r="M6" s="21" t="s">
        <v>228</v>
      </c>
      <c r="N6" s="21" t="s">
        <v>228</v>
      </c>
      <c r="O6" s="847"/>
    </row>
    <row r="7" spans="1:17" x14ac:dyDescent="0.25">
      <c r="A7" s="751"/>
      <c r="B7" s="751"/>
      <c r="C7" s="130" t="s">
        <v>229</v>
      </c>
      <c r="D7" s="22" t="s">
        <v>229</v>
      </c>
      <c r="E7" s="22" t="s">
        <v>229</v>
      </c>
      <c r="F7" s="22" t="s">
        <v>229</v>
      </c>
      <c r="G7" s="22" t="s">
        <v>229</v>
      </c>
      <c r="H7" s="22" t="s">
        <v>229</v>
      </c>
      <c r="I7" s="22" t="s">
        <v>229</v>
      </c>
      <c r="J7" s="22" t="s">
        <v>229</v>
      </c>
      <c r="K7" s="22" t="s">
        <v>229</v>
      </c>
      <c r="L7" s="22" t="s">
        <v>229</v>
      </c>
      <c r="M7" s="22" t="s">
        <v>229</v>
      </c>
      <c r="N7" s="22" t="s">
        <v>229</v>
      </c>
      <c r="O7" s="848"/>
    </row>
    <row r="8" spans="1:17" x14ac:dyDescent="0.25">
      <c r="A8" s="641" t="s">
        <v>230</v>
      </c>
      <c r="B8" s="617" t="s">
        <v>26</v>
      </c>
      <c r="C8" s="756">
        <f>DATOS!C8</f>
        <v>45337</v>
      </c>
      <c r="D8" s="754">
        <f>DATOS!H8</f>
        <v>45370</v>
      </c>
      <c r="E8" s="754">
        <f>DATOS!M8</f>
        <v>45398</v>
      </c>
      <c r="F8" s="754">
        <f>DATOS!R8</f>
        <v>45428</v>
      </c>
      <c r="G8" s="752">
        <f>DATOS!W8</f>
        <v>0</v>
      </c>
      <c r="H8" s="752">
        <f>DATOS!AB8</f>
        <v>0</v>
      </c>
      <c r="I8" s="752">
        <f>DATOS!C114</f>
        <v>0</v>
      </c>
      <c r="J8" s="752">
        <f>DATOS!H114</f>
        <v>0</v>
      </c>
      <c r="K8" s="752">
        <f>DATOS!M114</f>
        <v>0</v>
      </c>
      <c r="L8" s="752">
        <f>DATOS!R114</f>
        <v>0</v>
      </c>
      <c r="M8" s="752">
        <f>DATOS!W114</f>
        <v>0</v>
      </c>
      <c r="N8" s="752">
        <f>DATOS!AB114</f>
        <v>0</v>
      </c>
      <c r="O8" s="811">
        <v>3</v>
      </c>
    </row>
    <row r="9" spans="1:17" x14ac:dyDescent="0.25">
      <c r="A9" s="641"/>
      <c r="B9" s="617"/>
      <c r="C9" s="757"/>
      <c r="D9" s="755"/>
      <c r="E9" s="755"/>
      <c r="F9" s="755"/>
      <c r="G9" s="753"/>
      <c r="H9" s="753"/>
      <c r="I9" s="753"/>
      <c r="J9" s="753"/>
      <c r="K9" s="753"/>
      <c r="L9" s="753"/>
      <c r="M9" s="753"/>
      <c r="N9" s="753"/>
      <c r="O9" s="812"/>
    </row>
    <row r="10" spans="1:17" x14ac:dyDescent="0.25">
      <c r="A10" s="632" t="s">
        <v>29</v>
      </c>
      <c r="B10" s="635" t="s">
        <v>30</v>
      </c>
      <c r="C10" s="756">
        <f>DATOS!C10</f>
        <v>45330</v>
      </c>
      <c r="D10" s="754">
        <f>DATOS!H10</f>
        <v>45413</v>
      </c>
      <c r="E10" s="756">
        <f>DATOS!M10</f>
        <v>45397</v>
      </c>
      <c r="F10" s="764">
        <f>DATOS!R10</f>
        <v>45427</v>
      </c>
      <c r="G10" s="752">
        <f>DATOS!W10</f>
        <v>0</v>
      </c>
      <c r="H10" s="758">
        <f>DATOS!AB10</f>
        <v>0</v>
      </c>
      <c r="I10" s="758">
        <f>DATOS!C116</f>
        <v>0</v>
      </c>
      <c r="J10" s="752">
        <f>DATOS!H116</f>
        <v>0</v>
      </c>
      <c r="K10" s="752">
        <f>DATOS!M116</f>
        <v>0</v>
      </c>
      <c r="L10" s="752">
        <f>DATOS!R116</f>
        <v>0</v>
      </c>
      <c r="M10" s="752">
        <f>DATOS!W116</f>
        <v>0</v>
      </c>
      <c r="N10" s="752">
        <f>DATOS!AB116</f>
        <v>0</v>
      </c>
      <c r="O10" s="811">
        <v>1</v>
      </c>
    </row>
    <row r="11" spans="1:17" x14ac:dyDescent="0.25">
      <c r="A11" s="484"/>
      <c r="B11" s="618"/>
      <c r="C11" s="761"/>
      <c r="D11" s="763"/>
      <c r="E11" s="761"/>
      <c r="F11" s="765"/>
      <c r="G11" s="759"/>
      <c r="H11" s="759"/>
      <c r="I11" s="759"/>
      <c r="J11" s="759"/>
      <c r="K11" s="759"/>
      <c r="L11" s="759"/>
      <c r="M11" s="759"/>
      <c r="N11" s="759"/>
      <c r="O11" s="814"/>
    </row>
    <row r="12" spans="1:17" x14ac:dyDescent="0.25">
      <c r="A12" s="484"/>
      <c r="B12" s="622" t="s">
        <v>31</v>
      </c>
      <c r="C12" s="760">
        <f>DATOS!C12</f>
        <v>45330</v>
      </c>
      <c r="D12" s="762">
        <f>DATOS!H12</f>
        <v>45413</v>
      </c>
      <c r="E12" s="760">
        <f>DATOS!M12</f>
        <v>45397</v>
      </c>
      <c r="F12" s="770">
        <f>DATOS!R12</f>
        <v>45427</v>
      </c>
      <c r="G12" s="766">
        <f>DATOS!W12</f>
        <v>0</v>
      </c>
      <c r="H12" s="766">
        <f>DATOS!AB12</f>
        <v>0</v>
      </c>
      <c r="I12" s="766">
        <f>DATOS!C118</f>
        <v>0</v>
      </c>
      <c r="J12" s="766">
        <f>DATOS!H118</f>
        <v>0</v>
      </c>
      <c r="K12" s="766">
        <f>DATOS!M118</f>
        <v>0</v>
      </c>
      <c r="L12" s="766">
        <f>DATOS!R118</f>
        <v>0</v>
      </c>
      <c r="M12" s="766">
        <f>DATOS!W118</f>
        <v>0</v>
      </c>
      <c r="N12" s="766">
        <f>DATOS!AB118</f>
        <v>0</v>
      </c>
      <c r="O12" s="813">
        <v>1</v>
      </c>
    </row>
    <row r="13" spans="1:17" x14ac:dyDescent="0.25">
      <c r="A13" s="484"/>
      <c r="B13" s="618"/>
      <c r="C13" s="761"/>
      <c r="D13" s="763"/>
      <c r="E13" s="769"/>
      <c r="F13" s="765"/>
      <c r="G13" s="759"/>
      <c r="H13" s="759"/>
      <c r="I13" s="759"/>
      <c r="J13" s="759"/>
      <c r="K13" s="759"/>
      <c r="L13" s="759"/>
      <c r="M13" s="759"/>
      <c r="N13" s="759"/>
      <c r="O13" s="814"/>
    </row>
    <row r="14" spans="1:17" x14ac:dyDescent="0.25">
      <c r="A14" s="484"/>
      <c r="B14" s="622" t="s">
        <v>32</v>
      </c>
      <c r="C14" s="767">
        <f>DATOS!C14</f>
        <v>45330</v>
      </c>
      <c r="D14" s="768">
        <f>DATOS!H14</f>
        <v>45397</v>
      </c>
      <c r="E14" s="760">
        <f>DATOS!M14</f>
        <v>45397</v>
      </c>
      <c r="F14" s="770">
        <f>DATOS!R14</f>
        <v>45427</v>
      </c>
      <c r="G14" s="766">
        <f>DATOS!W14</f>
        <v>0</v>
      </c>
      <c r="H14" s="766">
        <f>DATOS!AB14</f>
        <v>0</v>
      </c>
      <c r="I14" s="766">
        <f>DATOS!C120</f>
        <v>0</v>
      </c>
      <c r="J14" s="766">
        <f>DATOS!H120</f>
        <v>0</v>
      </c>
      <c r="K14" s="766">
        <f>DATOS!M120</f>
        <v>0</v>
      </c>
      <c r="L14" s="766">
        <f>DATOS!R120</f>
        <v>0</v>
      </c>
      <c r="M14" s="766">
        <f>DATOS!W120</f>
        <v>0</v>
      </c>
      <c r="N14" s="766">
        <f>DATOS!AB120</f>
        <v>0</v>
      </c>
      <c r="O14" s="813">
        <v>1</v>
      </c>
    </row>
    <row r="15" spans="1:17" x14ac:dyDescent="0.25">
      <c r="A15" s="484"/>
      <c r="B15" s="618"/>
      <c r="C15" s="761"/>
      <c r="D15" s="763"/>
      <c r="E15" s="769"/>
      <c r="F15" s="765"/>
      <c r="G15" s="759"/>
      <c r="H15" s="759"/>
      <c r="I15" s="759"/>
      <c r="J15" s="759"/>
      <c r="K15" s="759"/>
      <c r="L15" s="759"/>
      <c r="M15" s="759"/>
      <c r="N15" s="759"/>
      <c r="O15" s="814"/>
    </row>
    <row r="16" spans="1:17" x14ac:dyDescent="0.25">
      <c r="A16" s="484"/>
      <c r="B16" s="622" t="s">
        <v>33</v>
      </c>
      <c r="C16" s="767">
        <f>DATOS!C16</f>
        <v>45330</v>
      </c>
      <c r="D16" s="768">
        <f>DATOS!H16</f>
        <v>45413</v>
      </c>
      <c r="E16" s="760">
        <f>DATOS!M16</f>
        <v>45397</v>
      </c>
      <c r="F16" s="770">
        <f>DATOS!R16</f>
        <v>45427</v>
      </c>
      <c r="G16" s="766">
        <f>DATOS!W16</f>
        <v>0</v>
      </c>
      <c r="H16" s="766">
        <f>DATOS!AB16</f>
        <v>0</v>
      </c>
      <c r="I16" s="766">
        <f>DATOS!C122</f>
        <v>0</v>
      </c>
      <c r="J16" s="766">
        <f>DATOS!H122</f>
        <v>0</v>
      </c>
      <c r="K16" s="766">
        <f>DATOS!M122</f>
        <v>0</v>
      </c>
      <c r="L16" s="766">
        <f>DATOS!R122</f>
        <v>0</v>
      </c>
      <c r="M16" s="766">
        <f>DATOS!W122</f>
        <v>0</v>
      </c>
      <c r="N16" s="766">
        <f>DATOS!AB122</f>
        <v>0</v>
      </c>
      <c r="O16" s="813">
        <v>1</v>
      </c>
    </row>
    <row r="17" spans="1:15" x14ac:dyDescent="0.25">
      <c r="A17" s="484"/>
      <c r="B17" s="618"/>
      <c r="C17" s="761"/>
      <c r="D17" s="763"/>
      <c r="E17" s="761"/>
      <c r="F17" s="765"/>
      <c r="G17" s="759"/>
      <c r="H17" s="759"/>
      <c r="I17" s="759"/>
      <c r="J17" s="759"/>
      <c r="K17" s="759"/>
      <c r="L17" s="759"/>
      <c r="M17" s="759"/>
      <c r="N17" s="759"/>
      <c r="O17" s="814"/>
    </row>
    <row r="18" spans="1:15" x14ac:dyDescent="0.25">
      <c r="A18" s="484"/>
      <c r="B18" s="622" t="s">
        <v>34</v>
      </c>
      <c r="C18" s="760">
        <f>DATOS!C18</f>
        <v>45330</v>
      </c>
      <c r="D18" s="224">
        <f>DATOS!H18</f>
        <v>45413</v>
      </c>
      <c r="E18" s="760">
        <f>DATOS!M18</f>
        <v>45397</v>
      </c>
      <c r="F18" s="772">
        <f>DATOS!R18</f>
        <v>45427</v>
      </c>
      <c r="G18" s="758">
        <f>DATOS!W18</f>
        <v>0</v>
      </c>
      <c r="H18" s="758">
        <f>DATOS!AB18</f>
        <v>0</v>
      </c>
      <c r="I18" s="766">
        <f>DATOS!C124</f>
        <v>0</v>
      </c>
      <c r="J18" s="758">
        <f>DATOS!H124</f>
        <v>0</v>
      </c>
      <c r="K18" s="758">
        <f>DATOS!M124</f>
        <v>0</v>
      </c>
      <c r="L18" s="758">
        <f>DATOS!R124</f>
        <v>0</v>
      </c>
      <c r="M18" s="758">
        <f>DATOS!W124</f>
        <v>0</v>
      </c>
      <c r="N18" s="758">
        <f>DATOS!AB124</f>
        <v>0</v>
      </c>
      <c r="O18" s="813">
        <v>1</v>
      </c>
    </row>
    <row r="19" spans="1:15" x14ac:dyDescent="0.25">
      <c r="A19" s="633"/>
      <c r="B19" s="636"/>
      <c r="C19" s="757"/>
      <c r="D19" s="225"/>
      <c r="E19" s="757"/>
      <c r="F19" s="771"/>
      <c r="G19" s="753"/>
      <c r="H19" s="753"/>
      <c r="I19" s="758"/>
      <c r="J19" s="753"/>
      <c r="K19" s="753"/>
      <c r="L19" s="753"/>
      <c r="M19" s="753"/>
      <c r="N19" s="753"/>
      <c r="O19" s="812"/>
    </row>
    <row r="20" spans="1:15" x14ac:dyDescent="0.25">
      <c r="A20" s="617" t="s">
        <v>35</v>
      </c>
      <c r="B20" s="617" t="s">
        <v>36</v>
      </c>
      <c r="C20" s="756">
        <f>DATOS!C20</f>
        <v>45329</v>
      </c>
      <c r="D20" s="340">
        <f>DATOS!H20</f>
        <v>45369</v>
      </c>
      <c r="E20" s="756">
        <f>DATOS!M20</f>
        <v>45387</v>
      </c>
      <c r="F20" s="764">
        <f>DATOS!R20</f>
        <v>45419</v>
      </c>
      <c r="G20" s="752">
        <f>DATOS!W20</f>
        <v>45483</v>
      </c>
      <c r="H20" s="752">
        <f>DATOS!AB20</f>
        <v>0</v>
      </c>
      <c r="I20" s="752">
        <f>DATOS!C126</f>
        <v>0</v>
      </c>
      <c r="J20" s="758">
        <f>DATOS!H126</f>
        <v>0</v>
      </c>
      <c r="K20" s="758">
        <f>DATOS!M126</f>
        <v>0</v>
      </c>
      <c r="L20" s="758">
        <f>DATOS!R126</f>
        <v>0</v>
      </c>
      <c r="M20" s="758">
        <f>DATOS!W126</f>
        <v>0</v>
      </c>
      <c r="N20" s="758">
        <f>DATOS!AB126</f>
        <v>0</v>
      </c>
      <c r="O20" s="811">
        <v>1</v>
      </c>
    </row>
    <row r="21" spans="1:15" x14ac:dyDescent="0.25">
      <c r="A21" s="617"/>
      <c r="B21" s="617"/>
      <c r="C21" s="757"/>
      <c r="D21" s="225"/>
      <c r="E21" s="757"/>
      <c r="F21" s="771"/>
      <c r="G21" s="753"/>
      <c r="H21" s="753"/>
      <c r="I21" s="753"/>
      <c r="J21" s="753"/>
      <c r="K21" s="753"/>
      <c r="L21" s="753"/>
      <c r="M21" s="753"/>
      <c r="N21" s="753"/>
      <c r="O21" s="812"/>
    </row>
    <row r="22" spans="1:15" x14ac:dyDescent="0.25">
      <c r="A22" s="632" t="s">
        <v>37</v>
      </c>
      <c r="B22" s="635" t="s">
        <v>38</v>
      </c>
      <c r="C22" s="756">
        <f>DATOS!C22</f>
        <v>45337</v>
      </c>
      <c r="D22" s="754">
        <f>DATOS!H22</f>
        <v>45370</v>
      </c>
      <c r="E22" s="756">
        <f>DATOS!M22</f>
        <v>45394</v>
      </c>
      <c r="F22" s="764">
        <f>DATOS!R22</f>
        <v>45422</v>
      </c>
      <c r="G22" s="752">
        <f>DATOS!W22</f>
        <v>0</v>
      </c>
      <c r="H22" s="752">
        <f>DATOS!AB22</f>
        <v>0</v>
      </c>
      <c r="I22" s="818">
        <f>DATOS!C128</f>
        <v>0</v>
      </c>
      <c r="J22" s="818">
        <f>DATOS!H128</f>
        <v>0</v>
      </c>
      <c r="K22" s="752">
        <f>DATOS!M128</f>
        <v>0</v>
      </c>
      <c r="L22" s="752">
        <f>DATOS!R128</f>
        <v>0</v>
      </c>
      <c r="M22" s="752">
        <f>DATOS!W128</f>
        <v>0</v>
      </c>
      <c r="N22" s="752">
        <f>DATOS!AB128</f>
        <v>0</v>
      </c>
      <c r="O22" s="811">
        <v>1</v>
      </c>
    </row>
    <row r="23" spans="1:15" x14ac:dyDescent="0.25">
      <c r="A23" s="484"/>
      <c r="B23" s="618"/>
      <c r="C23" s="761"/>
      <c r="D23" s="763"/>
      <c r="E23" s="769"/>
      <c r="F23" s="765"/>
      <c r="G23" s="759"/>
      <c r="H23" s="759"/>
      <c r="I23" s="816"/>
      <c r="J23" s="816"/>
      <c r="K23" s="759"/>
      <c r="L23" s="759"/>
      <c r="M23" s="759"/>
      <c r="N23" s="759"/>
      <c r="O23" s="814"/>
    </row>
    <row r="24" spans="1:15" x14ac:dyDescent="0.25">
      <c r="A24" s="484"/>
      <c r="B24" s="622" t="s">
        <v>39</v>
      </c>
      <c r="C24" s="767">
        <f>DATOS!C24</f>
        <v>45330</v>
      </c>
      <c r="D24" s="770">
        <f>DATOS!H24</f>
        <v>45363</v>
      </c>
      <c r="E24" s="760">
        <f>DATOS!M24</f>
        <v>45392</v>
      </c>
      <c r="F24" s="770">
        <f>DATOS!R24</f>
        <v>45422</v>
      </c>
      <c r="G24" s="766">
        <f>DATOS!W24</f>
        <v>0</v>
      </c>
      <c r="H24" s="766">
        <f>DATOS!AB24</f>
        <v>0</v>
      </c>
      <c r="I24" s="815">
        <f>DATOS!C130</f>
        <v>0</v>
      </c>
      <c r="J24" s="815">
        <f>DATOS!H130</f>
        <v>0</v>
      </c>
      <c r="K24" s="766">
        <f>DATOS!M130</f>
        <v>0</v>
      </c>
      <c r="L24" s="766">
        <f>DATOS!R130</f>
        <v>0</v>
      </c>
      <c r="M24" s="766">
        <f>DATOS!W130</f>
        <v>0</v>
      </c>
      <c r="N24" s="766">
        <f>DATOS!AB130</f>
        <v>0</v>
      </c>
      <c r="O24" s="813" t="s">
        <v>67</v>
      </c>
    </row>
    <row r="25" spans="1:15" x14ac:dyDescent="0.25">
      <c r="A25" s="484"/>
      <c r="B25" s="618"/>
      <c r="C25" s="761"/>
      <c r="D25" s="765"/>
      <c r="E25" s="769"/>
      <c r="F25" s="765"/>
      <c r="G25" s="759"/>
      <c r="H25" s="759"/>
      <c r="I25" s="816"/>
      <c r="J25" s="816"/>
      <c r="K25" s="759"/>
      <c r="L25" s="759"/>
      <c r="M25" s="759"/>
      <c r="N25" s="759"/>
      <c r="O25" s="814"/>
    </row>
    <row r="26" spans="1:15" x14ac:dyDescent="0.25">
      <c r="A26" s="484"/>
      <c r="B26" s="622" t="s">
        <v>40</v>
      </c>
      <c r="C26" s="767">
        <f>DATOS!C26</f>
        <v>45330</v>
      </c>
      <c r="D26" s="770">
        <f>DATOS!H26</f>
        <v>45363</v>
      </c>
      <c r="E26" s="760">
        <f>DATOS!M26</f>
        <v>45392</v>
      </c>
      <c r="F26" s="770">
        <f>DATOS!R26</f>
        <v>45422</v>
      </c>
      <c r="G26" s="766">
        <f>DATOS!W26</f>
        <v>0</v>
      </c>
      <c r="H26" s="758">
        <f>DATOS!AB26</f>
        <v>0</v>
      </c>
      <c r="I26" s="815">
        <f>DATOS!C132</f>
        <v>0</v>
      </c>
      <c r="J26" s="817">
        <f>DATOS!H132</f>
        <v>0</v>
      </c>
      <c r="K26" s="766">
        <f>DATOS!M132</f>
        <v>0</v>
      </c>
      <c r="L26" s="766">
        <f>DATOS!R132</f>
        <v>0</v>
      </c>
      <c r="M26" s="766">
        <f>DATOS!W132</f>
        <v>0</v>
      </c>
      <c r="N26" s="766">
        <f>DATOS!AB132</f>
        <v>0</v>
      </c>
      <c r="O26" s="813"/>
    </row>
    <row r="27" spans="1:15" x14ac:dyDescent="0.25">
      <c r="A27" s="484"/>
      <c r="B27" s="618"/>
      <c r="C27" s="761"/>
      <c r="D27" s="765"/>
      <c r="E27" s="761"/>
      <c r="F27" s="765"/>
      <c r="G27" s="759"/>
      <c r="H27" s="759"/>
      <c r="I27" s="816"/>
      <c r="J27" s="816"/>
      <c r="K27" s="759"/>
      <c r="L27" s="759"/>
      <c r="M27" s="759"/>
      <c r="N27" s="759"/>
      <c r="O27" s="814"/>
    </row>
    <row r="28" spans="1:15" x14ac:dyDescent="0.25">
      <c r="A28" s="484"/>
      <c r="B28" s="622" t="s">
        <v>41</v>
      </c>
      <c r="C28" s="767">
        <f>DATOS!C28</f>
        <v>45327</v>
      </c>
      <c r="D28" s="770">
        <f>DATOS!H28</f>
        <v>45363</v>
      </c>
      <c r="E28" s="760">
        <f>DATOS!M28</f>
        <v>45387</v>
      </c>
      <c r="F28" s="770">
        <f>DATOS!R28</f>
        <v>45422</v>
      </c>
      <c r="G28" s="766">
        <f>DATOS!W28</f>
        <v>0</v>
      </c>
      <c r="H28" s="758">
        <f>DATOS!AB28</f>
        <v>0</v>
      </c>
      <c r="I28" s="815">
        <f>DATOS!C134</f>
        <v>0</v>
      </c>
      <c r="J28" s="766">
        <f>DATOS!H134</f>
        <v>0</v>
      </c>
      <c r="K28" s="766">
        <f>DATOS!M134</f>
        <v>0</v>
      </c>
      <c r="L28" s="766">
        <f>DATOS!R134</f>
        <v>0</v>
      </c>
      <c r="M28" s="766">
        <f>DATOS!W134</f>
        <v>0</v>
      </c>
      <c r="N28" s="766">
        <f>DATOS!AB134</f>
        <v>0</v>
      </c>
      <c r="O28" s="813"/>
    </row>
    <row r="29" spans="1:15" x14ac:dyDescent="0.25">
      <c r="A29" s="484"/>
      <c r="B29" s="618"/>
      <c r="C29" s="761"/>
      <c r="D29" s="765"/>
      <c r="E29" s="761"/>
      <c r="F29" s="765"/>
      <c r="G29" s="759"/>
      <c r="H29" s="759"/>
      <c r="I29" s="816"/>
      <c r="J29" s="759"/>
      <c r="K29" s="759"/>
      <c r="L29" s="759"/>
      <c r="M29" s="759"/>
      <c r="N29" s="759"/>
      <c r="O29" s="814"/>
    </row>
    <row r="30" spans="1:15" x14ac:dyDescent="0.25">
      <c r="A30" s="484"/>
      <c r="B30" s="622" t="s">
        <v>42</v>
      </c>
      <c r="C30" s="767">
        <f>DATOS!C30</f>
        <v>45328</v>
      </c>
      <c r="D30" s="768">
        <f>DATOS!H30</f>
        <v>45367</v>
      </c>
      <c r="E30" s="767">
        <f>DATOS!M30</f>
        <v>45391</v>
      </c>
      <c r="F30" s="770">
        <f>DATOS!R30</f>
        <v>45414</v>
      </c>
      <c r="G30" s="766">
        <f>DATOS!W30</f>
        <v>45447</v>
      </c>
      <c r="H30" s="766">
        <f>DATOS!AB30</f>
        <v>0</v>
      </c>
      <c r="I30" s="852">
        <f>DATOS!C136</f>
        <v>0</v>
      </c>
      <c r="J30" s="766">
        <f>DATOS!H136</f>
        <v>0</v>
      </c>
      <c r="K30" s="766">
        <f>DATOS!M136</f>
        <v>0</v>
      </c>
      <c r="L30" s="766">
        <f>DATOS!R136</f>
        <v>0</v>
      </c>
      <c r="M30" s="766">
        <f>DATOS!W136</f>
        <v>0</v>
      </c>
      <c r="N30" s="766">
        <f>DATOS!AB136</f>
        <v>0</v>
      </c>
      <c r="O30" s="813">
        <v>1</v>
      </c>
    </row>
    <row r="31" spans="1:15" x14ac:dyDescent="0.25">
      <c r="A31" s="484"/>
      <c r="B31" s="618"/>
      <c r="C31" s="761"/>
      <c r="D31" s="763"/>
      <c r="E31" s="761"/>
      <c r="F31" s="765"/>
      <c r="G31" s="759"/>
      <c r="H31" s="759"/>
      <c r="I31" s="853"/>
      <c r="J31" s="759"/>
      <c r="K31" s="759"/>
      <c r="L31" s="759"/>
      <c r="M31" s="759"/>
      <c r="N31" s="759"/>
      <c r="O31" s="814"/>
    </row>
    <row r="32" spans="1:15" x14ac:dyDescent="0.25">
      <c r="A32" s="484"/>
      <c r="B32" s="617" t="s">
        <v>231</v>
      </c>
      <c r="C32" s="760">
        <f>DATOS!C32</f>
        <v>45329</v>
      </c>
      <c r="D32" s="772">
        <f>DATOS!H32</f>
        <v>45363</v>
      </c>
      <c r="E32" s="760">
        <f>DATOS!M32</f>
        <v>45392</v>
      </c>
      <c r="F32" s="772">
        <f>DATOS!R32</f>
        <v>45414</v>
      </c>
      <c r="G32" s="758">
        <f>DATOS!W32</f>
        <v>0</v>
      </c>
      <c r="H32" s="758">
        <f>DATOS!AB32</f>
        <v>0</v>
      </c>
      <c r="I32" s="819">
        <f>DATOS!C138</f>
        <v>0</v>
      </c>
      <c r="J32" s="758">
        <f>DATOS!H138</f>
        <v>0</v>
      </c>
      <c r="K32" s="758">
        <f>DATOS!M138</f>
        <v>0</v>
      </c>
      <c r="L32" s="758">
        <f>DATOS!R138</f>
        <v>0</v>
      </c>
      <c r="M32" s="758">
        <f>DATOS!W138</f>
        <v>0</v>
      </c>
      <c r="N32" s="758">
        <f>DATOS!AB138</f>
        <v>0</v>
      </c>
      <c r="O32" s="821"/>
    </row>
    <row r="33" spans="1:16" x14ac:dyDescent="0.25">
      <c r="A33" s="633"/>
      <c r="B33" s="636"/>
      <c r="C33" s="757"/>
      <c r="D33" s="771"/>
      <c r="E33" s="757"/>
      <c r="F33" s="771"/>
      <c r="G33" s="753"/>
      <c r="H33" s="753"/>
      <c r="I33" s="820"/>
      <c r="J33" s="753"/>
      <c r="K33" s="753"/>
      <c r="L33" s="753"/>
      <c r="M33" s="753"/>
      <c r="N33" s="753"/>
      <c r="O33" s="812"/>
    </row>
    <row r="34" spans="1:16" x14ac:dyDescent="0.25">
      <c r="A34" s="484" t="s">
        <v>44</v>
      </c>
      <c r="B34" s="617" t="s">
        <v>45</v>
      </c>
      <c r="C34" s="756">
        <f>DATOS!C34</f>
        <v>45337</v>
      </c>
      <c r="D34" s="754">
        <f>DATOS!H34</f>
        <v>45370</v>
      </c>
      <c r="E34" s="754">
        <f>DATOS!M34</f>
        <v>45398</v>
      </c>
      <c r="F34" s="764">
        <f>DATOS!R34</f>
        <v>45427</v>
      </c>
      <c r="G34" s="752">
        <f>DATOS!W34</f>
        <v>0</v>
      </c>
      <c r="H34" s="773">
        <f>DATOS!AB34</f>
        <v>0</v>
      </c>
      <c r="I34" s="785">
        <f>DATOS!C140</f>
        <v>0</v>
      </c>
      <c r="J34" s="758">
        <f>DATOS!H140</f>
        <v>0</v>
      </c>
      <c r="K34" s="758">
        <f>DATOS!M140</f>
        <v>0</v>
      </c>
      <c r="L34" s="758">
        <f>DATOS!R140</f>
        <v>0</v>
      </c>
      <c r="M34" s="758">
        <f>DATOS!W140</f>
        <v>0</v>
      </c>
      <c r="N34" s="758">
        <f>DATOS!AB140</f>
        <v>0</v>
      </c>
      <c r="O34" s="811">
        <v>2</v>
      </c>
    </row>
    <row r="35" spans="1:16" x14ac:dyDescent="0.25">
      <c r="A35" s="484"/>
      <c r="B35" s="618"/>
      <c r="C35" s="761"/>
      <c r="D35" s="763"/>
      <c r="E35" s="774"/>
      <c r="F35" s="765"/>
      <c r="G35" s="759"/>
      <c r="H35" s="773"/>
      <c r="I35" s="773"/>
      <c r="J35" s="759"/>
      <c r="K35" s="759"/>
      <c r="L35" s="759"/>
      <c r="M35" s="759"/>
      <c r="N35" s="759"/>
      <c r="O35" s="814"/>
    </row>
    <row r="36" spans="1:16" x14ac:dyDescent="0.25">
      <c r="A36" s="484"/>
      <c r="B36" s="622" t="s">
        <v>46</v>
      </c>
      <c r="C36" s="767">
        <f>DATOS!C36</f>
        <v>45337</v>
      </c>
      <c r="D36" s="768">
        <f>DATOS!H36</f>
        <v>45370</v>
      </c>
      <c r="E36" s="762">
        <f>DATOS!M36</f>
        <v>45398</v>
      </c>
      <c r="F36" s="770">
        <f>DATOS!R36</f>
        <v>45427</v>
      </c>
      <c r="G36" s="766">
        <f>DATOS!W36</f>
        <v>0</v>
      </c>
      <c r="H36" s="766">
        <f>DATOS!AB36</f>
        <v>0</v>
      </c>
      <c r="I36" s="766">
        <f>DATOS!C142</f>
        <v>0</v>
      </c>
      <c r="J36" s="766">
        <f>DATOS!H142</f>
        <v>0</v>
      </c>
      <c r="K36" s="766">
        <f>DATOS!M142</f>
        <v>0</v>
      </c>
      <c r="L36" s="766">
        <f>DATOS!R142</f>
        <v>0</v>
      </c>
      <c r="M36" s="766">
        <f>DATOS!W142</f>
        <v>0</v>
      </c>
      <c r="N36" s="766">
        <f>DATOS!AB142</f>
        <v>0</v>
      </c>
      <c r="O36" s="813">
        <v>2</v>
      </c>
    </row>
    <row r="37" spans="1:16" x14ac:dyDescent="0.25">
      <c r="A37" s="484"/>
      <c r="B37" s="618"/>
      <c r="C37" s="761"/>
      <c r="D37" s="763"/>
      <c r="E37" s="774"/>
      <c r="F37" s="765"/>
      <c r="G37" s="759"/>
      <c r="H37" s="759"/>
      <c r="I37" s="759"/>
      <c r="J37" s="759"/>
      <c r="K37" s="759"/>
      <c r="L37" s="759"/>
      <c r="M37" s="759"/>
      <c r="N37" s="759"/>
      <c r="O37" s="814"/>
    </row>
    <row r="38" spans="1:16" x14ac:dyDescent="0.25">
      <c r="A38" s="484"/>
      <c r="B38" s="622" t="s">
        <v>47</v>
      </c>
      <c r="C38" s="775">
        <f>DATOS!C38</f>
        <v>45337</v>
      </c>
      <c r="D38" s="768">
        <f>DATOS!H38</f>
        <v>45370</v>
      </c>
      <c r="E38" s="762">
        <f>DATOS!M38</f>
        <v>45398</v>
      </c>
      <c r="F38" s="770">
        <f>DATOS!R38</f>
        <v>45427</v>
      </c>
      <c r="G38" s="766">
        <f>DATOS!W38</f>
        <v>0</v>
      </c>
      <c r="H38" s="766">
        <f>DATOS!AB38</f>
        <v>0</v>
      </c>
      <c r="I38" s="766">
        <f>DATOS!C144</f>
        <v>0</v>
      </c>
      <c r="J38" s="766">
        <f>DATOS!H144</f>
        <v>0</v>
      </c>
      <c r="K38" s="766">
        <f>DATOS!M144</f>
        <v>0</v>
      </c>
      <c r="L38" s="766">
        <f>DATOS!R144</f>
        <v>0</v>
      </c>
      <c r="M38" s="766">
        <f>DATOS!W144</f>
        <v>0</v>
      </c>
      <c r="N38" s="766">
        <f>DATOS!AB144</f>
        <v>0</v>
      </c>
      <c r="O38" s="813">
        <v>2</v>
      </c>
    </row>
    <row r="39" spans="1:16" x14ac:dyDescent="0.25">
      <c r="A39" s="484"/>
      <c r="B39" s="618"/>
      <c r="C39" s="776"/>
      <c r="D39" s="763"/>
      <c r="E39" s="774"/>
      <c r="F39" s="765"/>
      <c r="G39" s="759"/>
      <c r="H39" s="759"/>
      <c r="I39" s="759"/>
      <c r="J39" s="759"/>
      <c r="K39" s="759"/>
      <c r="L39" s="759"/>
      <c r="M39" s="759"/>
      <c r="N39" s="759"/>
      <c r="O39" s="814"/>
    </row>
    <row r="40" spans="1:16" x14ac:dyDescent="0.25">
      <c r="A40" s="484"/>
      <c r="B40" s="622" t="s">
        <v>48</v>
      </c>
      <c r="C40" s="779">
        <f>DATOS!C40</f>
        <v>45337</v>
      </c>
      <c r="D40" s="780">
        <f>DATOS!H40</f>
        <v>45370</v>
      </c>
      <c r="E40" s="763">
        <f>DATOS!M40</f>
        <v>45398</v>
      </c>
      <c r="F40" s="778">
        <f>DATOS!R40</f>
        <v>45427</v>
      </c>
      <c r="G40" s="777">
        <f>DATOS!W40</f>
        <v>0</v>
      </c>
      <c r="H40" s="777">
        <f>DATOS!AB40</f>
        <v>0</v>
      </c>
      <c r="I40" s="777">
        <f>DATOS!C146</f>
        <v>0</v>
      </c>
      <c r="J40" s="777">
        <f>DATOS!H146</f>
        <v>0</v>
      </c>
      <c r="K40" s="777">
        <f>DATOS!M146</f>
        <v>0</v>
      </c>
      <c r="L40" s="777">
        <f>DATOS!R146</f>
        <v>0</v>
      </c>
      <c r="M40" s="777">
        <f>DATOS!W146</f>
        <v>0</v>
      </c>
      <c r="N40" s="777">
        <f>DATOS!AB146</f>
        <v>0</v>
      </c>
      <c r="O40" s="822">
        <v>2</v>
      </c>
      <c r="P40" s="70"/>
    </row>
    <row r="41" spans="1:16" x14ac:dyDescent="0.25">
      <c r="A41" s="484"/>
      <c r="B41" s="618"/>
      <c r="C41" s="776"/>
      <c r="D41" s="763"/>
      <c r="E41" s="763"/>
      <c r="F41" s="765"/>
      <c r="G41" s="759"/>
      <c r="H41" s="759"/>
      <c r="I41" s="759"/>
      <c r="J41" s="759"/>
      <c r="K41" s="759"/>
      <c r="L41" s="759"/>
      <c r="M41" s="759"/>
      <c r="N41" s="759"/>
      <c r="O41" s="814"/>
    </row>
    <row r="42" spans="1:16" x14ac:dyDescent="0.25">
      <c r="A42" s="484"/>
      <c r="B42" s="617" t="s">
        <v>49</v>
      </c>
      <c r="C42" s="760">
        <f>DATOS!C42</f>
        <v>45337</v>
      </c>
      <c r="D42" s="762">
        <f>DATOS!H42</f>
        <v>45370</v>
      </c>
      <c r="E42" s="762">
        <f>DATOS!M42</f>
        <v>45398</v>
      </c>
      <c r="F42" s="772">
        <f>DATOS!R42</f>
        <v>45427</v>
      </c>
      <c r="G42" s="758">
        <f>DATOS!W42</f>
        <v>0</v>
      </c>
      <c r="H42" s="758">
        <f>DATOS!AB42</f>
        <v>0</v>
      </c>
      <c r="I42" s="758">
        <f>DATOS!C148</f>
        <v>0</v>
      </c>
      <c r="J42" s="758">
        <f>DATOS!H148</f>
        <v>0</v>
      </c>
      <c r="K42" s="758">
        <f>DATOS!M148</f>
        <v>0</v>
      </c>
      <c r="L42" s="758">
        <f>DATOS!R148</f>
        <v>0</v>
      </c>
      <c r="M42" s="758">
        <f>DATOS!W148</f>
        <v>0</v>
      </c>
      <c r="N42" s="758">
        <f>DATOS!AB148</f>
        <v>0</v>
      </c>
      <c r="O42" s="813">
        <v>2</v>
      </c>
    </row>
    <row r="43" spans="1:16" x14ac:dyDescent="0.25">
      <c r="A43" s="484"/>
      <c r="B43" s="617"/>
      <c r="C43" s="757"/>
      <c r="D43" s="755"/>
      <c r="E43" s="755"/>
      <c r="F43" s="771"/>
      <c r="G43" s="753"/>
      <c r="H43" s="753"/>
      <c r="I43" s="753"/>
      <c r="J43" s="753"/>
      <c r="K43" s="753"/>
      <c r="L43" s="753"/>
      <c r="M43" s="753"/>
      <c r="N43" s="753"/>
      <c r="O43" s="812"/>
    </row>
    <row r="44" spans="1:16" x14ac:dyDescent="0.25">
      <c r="A44" s="630" t="s">
        <v>50</v>
      </c>
      <c r="B44" s="635" t="s">
        <v>51</v>
      </c>
      <c r="C44" s="756">
        <f>DATOS!C44</f>
        <v>45331</v>
      </c>
      <c r="D44" s="764">
        <f>DATOS!H44</f>
        <v>45363</v>
      </c>
      <c r="E44" s="754">
        <f>DATOS!M44</f>
        <v>45399</v>
      </c>
      <c r="F44" s="764">
        <f>DATOS!R44</f>
        <v>45420</v>
      </c>
      <c r="G44" s="752">
        <f>DATOS!W44</f>
        <v>45448</v>
      </c>
      <c r="H44" s="752">
        <f>DATOS!AB44</f>
        <v>0</v>
      </c>
      <c r="I44" s="758">
        <f>DATOS!C150</f>
        <v>0</v>
      </c>
      <c r="J44" s="752">
        <f>DATOS!H150</f>
        <v>0</v>
      </c>
      <c r="K44" s="752">
        <f>DATOS!M150</f>
        <v>0</v>
      </c>
      <c r="L44" s="758">
        <f>DATOS!R150</f>
        <v>0</v>
      </c>
      <c r="M44" s="752">
        <f>DATOS!W150</f>
        <v>0</v>
      </c>
      <c r="N44" s="752">
        <f>DATOS!AB150</f>
        <v>0</v>
      </c>
      <c r="O44" s="811">
        <v>1</v>
      </c>
    </row>
    <row r="45" spans="1:16" x14ac:dyDescent="0.25">
      <c r="A45" s="631"/>
      <c r="B45" s="636"/>
      <c r="C45" s="757"/>
      <c r="D45" s="771"/>
      <c r="E45" s="755"/>
      <c r="F45" s="771"/>
      <c r="G45" s="753"/>
      <c r="H45" s="753"/>
      <c r="I45" s="753"/>
      <c r="J45" s="753"/>
      <c r="K45" s="753"/>
      <c r="L45" s="753"/>
      <c r="M45" s="753"/>
      <c r="N45" s="753"/>
      <c r="O45" s="812"/>
    </row>
    <row r="46" spans="1:16" x14ac:dyDescent="0.25">
      <c r="A46" s="484" t="s">
        <v>52</v>
      </c>
      <c r="B46" s="617" t="s">
        <v>53</v>
      </c>
      <c r="C46" s="756">
        <f>DATOS!C46</f>
        <v>45337</v>
      </c>
      <c r="D46" s="754">
        <f>DATOS!H46</f>
        <v>45400</v>
      </c>
      <c r="E46" s="756">
        <f>DATOS!M46</f>
        <v>45397</v>
      </c>
      <c r="F46" s="764">
        <f>DATOS!R46</f>
        <v>45427</v>
      </c>
      <c r="G46" s="752">
        <f>DATOS!W46</f>
        <v>0</v>
      </c>
      <c r="H46" s="752">
        <f>DATOS!AB46</f>
        <v>0</v>
      </c>
      <c r="I46" s="752">
        <f>DATOS!C152</f>
        <v>0</v>
      </c>
      <c r="J46" s="758">
        <f>DATOS!H152</f>
        <v>0</v>
      </c>
      <c r="K46" s="758">
        <f>DATOS!M152</f>
        <v>0</v>
      </c>
      <c r="L46" s="758">
        <f>DATOS!R152</f>
        <v>0</v>
      </c>
      <c r="M46" s="758">
        <f>DATOS!W152</f>
        <v>0</v>
      </c>
      <c r="N46" s="758">
        <f>DATOS!AB152</f>
        <v>0</v>
      </c>
      <c r="O46" s="811">
        <v>1</v>
      </c>
    </row>
    <row r="47" spans="1:16" x14ac:dyDescent="0.25">
      <c r="A47" s="484"/>
      <c r="B47" s="618"/>
      <c r="C47" s="761"/>
      <c r="D47" s="763"/>
      <c r="E47" s="769"/>
      <c r="F47" s="765"/>
      <c r="G47" s="759"/>
      <c r="H47" s="759"/>
      <c r="I47" s="759"/>
      <c r="J47" s="759"/>
      <c r="K47" s="759"/>
      <c r="L47" s="759"/>
      <c r="M47" s="759"/>
      <c r="N47" s="759"/>
      <c r="O47" s="814"/>
    </row>
    <row r="48" spans="1:16" x14ac:dyDescent="0.25">
      <c r="A48" s="484"/>
      <c r="B48" s="622" t="s">
        <v>54</v>
      </c>
      <c r="C48" s="775">
        <f>DATOS!C48</f>
        <v>45337</v>
      </c>
      <c r="D48" s="782">
        <f>DATOS!H48</f>
        <v>45371</v>
      </c>
      <c r="E48" s="762">
        <f>DATOS!M48</f>
        <v>45406</v>
      </c>
      <c r="F48" s="772">
        <f>DATOS!R48</f>
        <v>45427</v>
      </c>
      <c r="G48" s="758">
        <f>DATOS!W48</f>
        <v>0</v>
      </c>
      <c r="H48" s="758">
        <f>DATOS!AB48</f>
        <v>0</v>
      </c>
      <c r="I48" s="758">
        <f>DATOS!C154</f>
        <v>0</v>
      </c>
      <c r="J48" s="758">
        <f>DATOS!H154</f>
        <v>0</v>
      </c>
      <c r="K48" s="758">
        <f>DATOS!M154</f>
        <v>0</v>
      </c>
      <c r="L48" s="758">
        <f>DATOS!R154</f>
        <v>0</v>
      </c>
      <c r="M48" s="758">
        <f>DATOS!W154</f>
        <v>0</v>
      </c>
      <c r="N48" s="758">
        <f>DATOS!AB154</f>
        <v>0</v>
      </c>
      <c r="O48" s="813">
        <v>2</v>
      </c>
    </row>
    <row r="49" spans="1:15" x14ac:dyDescent="0.25">
      <c r="A49" s="484"/>
      <c r="B49" s="617"/>
      <c r="C49" s="781"/>
      <c r="D49" s="783"/>
      <c r="E49" s="755"/>
      <c r="F49" s="771"/>
      <c r="G49" s="753"/>
      <c r="H49" s="753"/>
      <c r="I49" s="753"/>
      <c r="J49" s="753"/>
      <c r="K49" s="753"/>
      <c r="L49" s="753"/>
      <c r="M49" s="753"/>
      <c r="N49" s="753"/>
      <c r="O49" s="812"/>
    </row>
    <row r="50" spans="1:15" x14ac:dyDescent="0.25">
      <c r="A50" s="630" t="s">
        <v>55</v>
      </c>
      <c r="B50" s="635" t="s">
        <v>56</v>
      </c>
      <c r="C50" s="756">
        <f>DATOS!C50</f>
        <v>45330</v>
      </c>
      <c r="D50" s="754">
        <f>DATOS!H50</f>
        <v>45408</v>
      </c>
      <c r="E50" s="756">
        <f>DATOS!M50</f>
        <v>45385</v>
      </c>
      <c r="F50" s="764">
        <f>DATOS!R50</f>
        <v>45414</v>
      </c>
      <c r="G50" s="752">
        <f>DATOS!W50</f>
        <v>45448</v>
      </c>
      <c r="H50" s="752">
        <f>DATOS!AB50</f>
        <v>0</v>
      </c>
      <c r="I50" s="752">
        <f>DATOS!C156</f>
        <v>0</v>
      </c>
      <c r="J50" s="758">
        <f>DATOS!H156</f>
        <v>0</v>
      </c>
      <c r="K50" s="758">
        <f>DATOS!M156</f>
        <v>0</v>
      </c>
      <c r="L50" s="758">
        <f>DATOS!R156</f>
        <v>0</v>
      </c>
      <c r="M50" s="758">
        <f>DATOS!W156</f>
        <v>0</v>
      </c>
      <c r="N50" s="758">
        <f>DATOS!AB156</f>
        <v>0</v>
      </c>
      <c r="O50" s="811">
        <v>1</v>
      </c>
    </row>
    <row r="51" spans="1:15" x14ac:dyDescent="0.25">
      <c r="A51" s="631"/>
      <c r="B51" s="636"/>
      <c r="C51" s="757"/>
      <c r="D51" s="755"/>
      <c r="E51" s="757"/>
      <c r="F51" s="771"/>
      <c r="G51" s="753"/>
      <c r="H51" s="753"/>
      <c r="I51" s="753"/>
      <c r="J51" s="753"/>
      <c r="K51" s="753"/>
      <c r="L51" s="753"/>
      <c r="M51" s="753"/>
      <c r="N51" s="753"/>
      <c r="O51" s="812"/>
    </row>
    <row r="52" spans="1:15" x14ac:dyDescent="0.25">
      <c r="A52" s="484" t="s">
        <v>57</v>
      </c>
      <c r="B52" s="617" t="s">
        <v>58</v>
      </c>
      <c r="C52" s="756">
        <f>DATOS!C52</f>
        <v>45337</v>
      </c>
      <c r="D52" s="764">
        <f>DATOS!H52</f>
        <v>45366</v>
      </c>
      <c r="E52" s="756">
        <f>DATOS!M52</f>
        <v>45397</v>
      </c>
      <c r="F52" s="764">
        <f>DATOS!R52</f>
        <v>45427</v>
      </c>
      <c r="G52" s="752">
        <f>DATOS!W52</f>
        <v>0</v>
      </c>
      <c r="H52" s="752">
        <f>DATOS!AB52</f>
        <v>0</v>
      </c>
      <c r="I52" s="752">
        <f>DATOS!C158</f>
        <v>0</v>
      </c>
      <c r="J52" s="752">
        <f>DATOS!H158</f>
        <v>0</v>
      </c>
      <c r="K52" s="752">
        <f>DATOS!M158</f>
        <v>0</v>
      </c>
      <c r="L52" s="752">
        <f>DATOS!R158</f>
        <v>0</v>
      </c>
      <c r="M52" s="752">
        <f>DATOS!W158</f>
        <v>0</v>
      </c>
      <c r="N52" s="752">
        <f>DATOS!AB158</f>
        <v>0</v>
      </c>
      <c r="O52" s="811"/>
    </row>
    <row r="53" spans="1:15" x14ac:dyDescent="0.25">
      <c r="A53" s="484"/>
      <c r="B53" s="617"/>
      <c r="C53" s="757"/>
      <c r="D53" s="771"/>
      <c r="E53" s="757"/>
      <c r="F53" s="771"/>
      <c r="G53" s="758"/>
      <c r="H53" s="753"/>
      <c r="I53" s="753"/>
      <c r="J53" s="753"/>
      <c r="K53" s="753"/>
      <c r="L53" s="753"/>
      <c r="M53" s="753"/>
      <c r="N53" s="753"/>
      <c r="O53" s="812"/>
    </row>
    <row r="54" spans="1:15" x14ac:dyDescent="0.25">
      <c r="A54" s="632" t="s">
        <v>59</v>
      </c>
      <c r="B54" s="635" t="s">
        <v>60</v>
      </c>
      <c r="C54" s="756">
        <f>DATOS!C54</f>
        <v>45336</v>
      </c>
      <c r="D54" s="764">
        <f>DATOS!H54</f>
        <v>45363</v>
      </c>
      <c r="E54" s="754">
        <f>DATOS!M54</f>
        <v>45398</v>
      </c>
      <c r="F54" s="786">
        <f>DATOS!R54</f>
        <v>45415</v>
      </c>
      <c r="G54" s="752">
        <f>DATOS!W54</f>
        <v>45446</v>
      </c>
      <c r="H54" s="784">
        <f>DATOS!AB54</f>
        <v>0</v>
      </c>
      <c r="I54" s="758">
        <f>DATOS!C160</f>
        <v>0</v>
      </c>
      <c r="J54" s="758">
        <f>DATOS!H160</f>
        <v>0</v>
      </c>
      <c r="K54" s="758">
        <f>DATOS!M160</f>
        <v>0</v>
      </c>
      <c r="L54" s="758">
        <f>DATOS!R160</f>
        <v>0</v>
      </c>
      <c r="M54" s="758">
        <f>DATOS!W160</f>
        <v>0</v>
      </c>
      <c r="N54" s="758">
        <f>DATOS!AB160</f>
        <v>0</v>
      </c>
      <c r="O54" s="811">
        <v>1</v>
      </c>
    </row>
    <row r="55" spans="1:15" x14ac:dyDescent="0.25">
      <c r="A55" s="633"/>
      <c r="B55" s="636"/>
      <c r="C55" s="757"/>
      <c r="D55" s="771"/>
      <c r="E55" s="755"/>
      <c r="F55" s="787"/>
      <c r="G55" s="758"/>
      <c r="H55" s="785"/>
      <c r="I55" s="758"/>
      <c r="J55" s="758"/>
      <c r="K55" s="753"/>
      <c r="L55" s="758"/>
      <c r="M55" s="758"/>
      <c r="N55" s="753"/>
      <c r="O55" s="812"/>
    </row>
    <row r="56" spans="1:15" x14ac:dyDescent="0.25">
      <c r="A56" s="484" t="s">
        <v>61</v>
      </c>
      <c r="B56" s="617" t="s">
        <v>62</v>
      </c>
      <c r="C56" s="756">
        <f>DATOS!C56</f>
        <v>45328</v>
      </c>
      <c r="D56" s="764">
        <f>DATOS!H56</f>
        <v>45355</v>
      </c>
      <c r="E56" s="756">
        <f>DATOS!M56</f>
        <v>45385</v>
      </c>
      <c r="F56" s="790">
        <f>DATOS!R56</f>
        <v>45418</v>
      </c>
      <c r="G56" s="788">
        <f>DATOS!W56</f>
        <v>45450</v>
      </c>
      <c r="H56" s="788">
        <f>DATOS!AB56</f>
        <v>0</v>
      </c>
      <c r="I56" s="752">
        <f>DATOS!C162</f>
        <v>0</v>
      </c>
      <c r="J56" s="752">
        <f>DATOS!H162</f>
        <v>0</v>
      </c>
      <c r="K56" s="823">
        <f>DATOS!M162</f>
        <v>0</v>
      </c>
      <c r="L56" s="752">
        <f>DATOS!R162</f>
        <v>0</v>
      </c>
      <c r="M56" s="752">
        <f>DATOS!W162</f>
        <v>0</v>
      </c>
      <c r="N56" s="784">
        <f>DATOS!AB162</f>
        <v>0</v>
      </c>
      <c r="O56" s="811"/>
    </row>
    <row r="57" spans="1:15" x14ac:dyDescent="0.25">
      <c r="A57" s="484"/>
      <c r="B57" s="617"/>
      <c r="C57" s="757"/>
      <c r="D57" s="771"/>
      <c r="E57" s="757"/>
      <c r="F57" s="791"/>
      <c r="G57" s="789"/>
      <c r="H57" s="789"/>
      <c r="I57" s="753"/>
      <c r="J57" s="753"/>
      <c r="K57" s="824"/>
      <c r="L57" s="753"/>
      <c r="M57" s="753"/>
      <c r="N57" s="773"/>
      <c r="O57" s="812"/>
    </row>
    <row r="58" spans="1:15" x14ac:dyDescent="0.25">
      <c r="A58" s="630" t="s">
        <v>63</v>
      </c>
      <c r="B58" s="635" t="s">
        <v>64</v>
      </c>
      <c r="C58" s="754">
        <f>DATOS!C58</f>
        <v>45338</v>
      </c>
      <c r="D58" s="754">
        <f>DATOS!H58</f>
        <v>45367</v>
      </c>
      <c r="E58" s="756">
        <f>DATOS!M58</f>
        <v>45397</v>
      </c>
      <c r="F58" s="754">
        <f>DATOS!R58</f>
        <v>45428</v>
      </c>
      <c r="G58" s="758">
        <f>DATOS!W58</f>
        <v>0</v>
      </c>
      <c r="H58" s="758">
        <f>DATOS!AB58</f>
        <v>0</v>
      </c>
      <c r="I58" s="758">
        <f>DATOS!C164</f>
        <v>0</v>
      </c>
      <c r="J58" s="758">
        <f>DATOS!H164</f>
        <v>0</v>
      </c>
      <c r="K58" s="752">
        <f>DATOS!M164</f>
        <v>0</v>
      </c>
      <c r="L58" s="758">
        <f>DATOS!R164</f>
        <v>0</v>
      </c>
      <c r="M58" s="758">
        <f>DATOS!W164</f>
        <v>0</v>
      </c>
      <c r="N58" s="752">
        <f>DATOS!AB164</f>
        <v>0</v>
      </c>
      <c r="O58" s="811">
        <v>3</v>
      </c>
    </row>
    <row r="59" spans="1:15" x14ac:dyDescent="0.25">
      <c r="A59" s="631"/>
      <c r="B59" s="636"/>
      <c r="C59" s="755"/>
      <c r="D59" s="755"/>
      <c r="E59" s="757"/>
      <c r="F59" s="755"/>
      <c r="G59" s="753"/>
      <c r="H59" s="753"/>
      <c r="I59" s="753"/>
      <c r="J59" s="753"/>
      <c r="K59" s="753"/>
      <c r="L59" s="753"/>
      <c r="M59" s="753"/>
      <c r="N59" s="753"/>
      <c r="O59" s="812"/>
    </row>
    <row r="60" spans="1:15" x14ac:dyDescent="0.25">
      <c r="A60" s="641" t="s">
        <v>65</v>
      </c>
      <c r="B60" s="639" t="s">
        <v>66</v>
      </c>
      <c r="C60" s="754">
        <f>DATOS!C60</f>
        <v>45338</v>
      </c>
      <c r="D60" s="764">
        <f>DATOS!H60</f>
        <v>45361</v>
      </c>
      <c r="E60" s="754">
        <f>DATOS!M60</f>
        <v>45411</v>
      </c>
      <c r="F60" s="752">
        <f>DATOS!R60</f>
        <v>0</v>
      </c>
      <c r="G60" s="752">
        <f>DATOS!W60</f>
        <v>0</v>
      </c>
      <c r="H60" s="752">
        <f>DATOS!AB60</f>
        <v>0</v>
      </c>
      <c r="I60" s="752">
        <f>DATOS!C166</f>
        <v>0</v>
      </c>
      <c r="J60" s="752">
        <f>DATOS!H166</f>
        <v>0</v>
      </c>
      <c r="K60" s="752">
        <f>DATOS!M166</f>
        <v>0</v>
      </c>
      <c r="L60" s="752">
        <f>DATOS!R166</f>
        <v>0</v>
      </c>
      <c r="M60" s="752">
        <f>DATOS!W166</f>
        <v>0</v>
      </c>
      <c r="N60" s="752">
        <f>DATOS!AB166</f>
        <v>0</v>
      </c>
      <c r="O60" s="811">
        <v>3</v>
      </c>
    </row>
    <row r="61" spans="1:15" x14ac:dyDescent="0.25">
      <c r="A61" s="641"/>
      <c r="B61" s="639"/>
      <c r="C61" s="755"/>
      <c r="D61" s="771"/>
      <c r="E61" s="755"/>
      <c r="F61" s="753"/>
      <c r="G61" s="753"/>
      <c r="H61" s="758"/>
      <c r="I61" s="758"/>
      <c r="J61" s="758"/>
      <c r="K61" s="758"/>
      <c r="L61" s="758"/>
      <c r="M61" s="758"/>
      <c r="N61" s="758"/>
      <c r="O61" s="812"/>
    </row>
    <row r="62" spans="1:15" x14ac:dyDescent="0.25">
      <c r="A62" s="632" t="s">
        <v>68</v>
      </c>
      <c r="B62" s="642" t="s">
        <v>69</v>
      </c>
      <c r="C62" s="756">
        <f>DATOS!C62</f>
        <v>45337</v>
      </c>
      <c r="D62" s="754">
        <f>DATOS!H62</f>
        <v>45376</v>
      </c>
      <c r="E62" s="754">
        <f>DATOS!M62</f>
        <v>45405</v>
      </c>
      <c r="F62" s="764">
        <f>DATOS!R62</f>
        <v>45427</v>
      </c>
      <c r="G62" s="788">
        <f>DATOS!W62</f>
        <v>0</v>
      </c>
      <c r="H62" s="792">
        <f>DATOS!AB62</f>
        <v>0</v>
      </c>
      <c r="I62" s="792">
        <f>DATOS!C168</f>
        <v>0</v>
      </c>
      <c r="J62" s="792">
        <f>DATOS!H168</f>
        <v>0</v>
      </c>
      <c r="K62" s="792">
        <f>DATOS!M168</f>
        <v>0</v>
      </c>
      <c r="L62" s="792">
        <f>DATOS!R168</f>
        <v>0</v>
      </c>
      <c r="M62" s="792">
        <f>DATOS!W168</f>
        <v>0</v>
      </c>
      <c r="N62" s="792">
        <f>DATOS!AB168</f>
        <v>0</v>
      </c>
      <c r="O62" s="825">
        <v>2</v>
      </c>
    </row>
    <row r="63" spans="1:15" x14ac:dyDescent="0.25">
      <c r="A63" s="633"/>
      <c r="B63" s="643"/>
      <c r="C63" s="757"/>
      <c r="D63" s="755"/>
      <c r="E63" s="755"/>
      <c r="F63" s="771"/>
      <c r="G63" s="789"/>
      <c r="H63" s="792"/>
      <c r="I63" s="792"/>
      <c r="J63" s="792"/>
      <c r="K63" s="792"/>
      <c r="L63" s="792"/>
      <c r="M63" s="792"/>
      <c r="N63" s="792"/>
      <c r="O63" s="826"/>
    </row>
    <row r="64" spans="1:15" x14ac:dyDescent="0.25">
      <c r="A64" s="484" t="s">
        <v>70</v>
      </c>
      <c r="B64" s="639" t="s">
        <v>71</v>
      </c>
      <c r="C64" s="756">
        <f>DATOS!C64</f>
        <v>45329</v>
      </c>
      <c r="D64" s="764">
        <f>DATOS!H64</f>
        <v>45358</v>
      </c>
      <c r="E64" s="756">
        <f>DATOS!M64</f>
        <v>45387</v>
      </c>
      <c r="F64" s="764">
        <f>DATOS!R64</f>
        <v>45421</v>
      </c>
      <c r="G64" s="788">
        <f>DATOS!W64</f>
        <v>45447</v>
      </c>
      <c r="H64" s="792">
        <f>DATOS!AB64</f>
        <v>0</v>
      </c>
      <c r="I64" s="792">
        <f>DATOS!C170</f>
        <v>0</v>
      </c>
      <c r="J64" s="792">
        <f>DATOS!H170</f>
        <v>0</v>
      </c>
      <c r="K64" s="792">
        <f>DATOS!M170</f>
        <v>0</v>
      </c>
      <c r="L64" s="792">
        <f>DATOS!R170</f>
        <v>0</v>
      </c>
      <c r="M64" s="792">
        <f>DATOS!W170</f>
        <v>0</v>
      </c>
      <c r="N64" s="792">
        <f>DATOS!AB170</f>
        <v>0</v>
      </c>
      <c r="O64" s="825"/>
    </row>
    <row r="65" spans="1:15" x14ac:dyDescent="0.25">
      <c r="A65" s="484"/>
      <c r="B65" s="639"/>
      <c r="C65" s="757"/>
      <c r="D65" s="771"/>
      <c r="E65" s="757"/>
      <c r="F65" s="771"/>
      <c r="G65" s="789"/>
      <c r="H65" s="792"/>
      <c r="I65" s="792"/>
      <c r="J65" s="792"/>
      <c r="K65" s="792"/>
      <c r="L65" s="792"/>
      <c r="M65" s="792"/>
      <c r="N65" s="792"/>
      <c r="O65" s="826"/>
    </row>
    <row r="66" spans="1:15" x14ac:dyDescent="0.25">
      <c r="A66" s="632" t="s">
        <v>72</v>
      </c>
      <c r="B66" s="642" t="s">
        <v>73</v>
      </c>
      <c r="C66" s="754">
        <f>DATOS!C66</f>
        <v>45373</v>
      </c>
      <c r="D66" s="754">
        <f>DATOS!H66</f>
        <v>45385</v>
      </c>
      <c r="E66" s="754">
        <f>DATOS!M66</f>
        <v>45441</v>
      </c>
      <c r="F66" s="752">
        <f>DATOS!R66</f>
        <v>45447</v>
      </c>
      <c r="G66" s="788">
        <f>DATOS!W66</f>
        <v>0</v>
      </c>
      <c r="H66" s="792">
        <f>DATOS!AB66</f>
        <v>0</v>
      </c>
      <c r="I66" s="792">
        <f>DATOS!C172</f>
        <v>0</v>
      </c>
      <c r="J66" s="792">
        <f>DATOS!H172</f>
        <v>0</v>
      </c>
      <c r="K66" s="792">
        <f>DATOS!M172</f>
        <v>0</v>
      </c>
      <c r="L66" s="792">
        <f>DATOS!R172</f>
        <v>0</v>
      </c>
      <c r="M66" s="792">
        <f>DATOS!W172</f>
        <v>0</v>
      </c>
      <c r="N66" s="792">
        <f>DATOS!AB172</f>
        <v>0</v>
      </c>
      <c r="O66" s="825">
        <v>4</v>
      </c>
    </row>
    <row r="67" spans="1:15" x14ac:dyDescent="0.25">
      <c r="A67" s="633"/>
      <c r="B67" s="643"/>
      <c r="C67" s="755"/>
      <c r="D67" s="755"/>
      <c r="E67" s="755"/>
      <c r="F67" s="753"/>
      <c r="G67" s="789"/>
      <c r="H67" s="792"/>
      <c r="I67" s="792"/>
      <c r="J67" s="792"/>
      <c r="K67" s="792"/>
      <c r="L67" s="792"/>
      <c r="M67" s="792"/>
      <c r="N67" s="792"/>
      <c r="O67" s="826"/>
    </row>
    <row r="68" spans="1:15" x14ac:dyDescent="0.25">
      <c r="A68" s="641" t="s">
        <v>195</v>
      </c>
      <c r="B68" s="639" t="s">
        <v>75</v>
      </c>
      <c r="C68" s="756">
        <f>DATOS!C68</f>
        <v>45337</v>
      </c>
      <c r="D68" s="764">
        <f>DATOS!H68</f>
        <v>45366</v>
      </c>
      <c r="E68" s="764">
        <f>DATOS!M68</f>
        <v>45397</v>
      </c>
      <c r="F68" s="764">
        <f>DATOS!R68</f>
        <v>45427</v>
      </c>
      <c r="G68" s="788">
        <f>DATOS!W68</f>
        <v>0</v>
      </c>
      <c r="H68" s="792">
        <f>DATOS!AB68</f>
        <v>0</v>
      </c>
      <c r="I68" s="792">
        <f>DATOS!C174</f>
        <v>0</v>
      </c>
      <c r="J68" s="792">
        <f>DATOS!H174</f>
        <v>0</v>
      </c>
      <c r="K68" s="792">
        <f>DATOS!M174</f>
        <v>0</v>
      </c>
      <c r="L68" s="792">
        <f>DATOS!R174</f>
        <v>0</v>
      </c>
      <c r="M68" s="792">
        <f>DATOS!W174</f>
        <v>0</v>
      </c>
      <c r="N68" s="792">
        <f>DATOS!AB174</f>
        <v>0</v>
      </c>
      <c r="O68" s="825"/>
    </row>
    <row r="69" spans="1:15" x14ac:dyDescent="0.25">
      <c r="A69" s="641"/>
      <c r="B69" s="639"/>
      <c r="C69" s="757"/>
      <c r="D69" s="771"/>
      <c r="E69" s="771"/>
      <c r="F69" s="771"/>
      <c r="G69" s="789"/>
      <c r="H69" s="792"/>
      <c r="I69" s="792"/>
      <c r="J69" s="792"/>
      <c r="K69" s="792"/>
      <c r="L69" s="792"/>
      <c r="M69" s="792"/>
      <c r="N69" s="792"/>
      <c r="O69" s="826"/>
    </row>
    <row r="70" spans="1:15" x14ac:dyDescent="0.25">
      <c r="A70" s="632" t="s">
        <v>76</v>
      </c>
      <c r="B70" s="642" t="s">
        <v>77</v>
      </c>
      <c r="C70" s="756">
        <f>DATOS!C70</f>
        <v>45328</v>
      </c>
      <c r="D70" s="764">
        <f>DATOS!H70</f>
        <v>45361</v>
      </c>
      <c r="E70" s="754">
        <f>DATOS!M70</f>
        <v>45401</v>
      </c>
      <c r="F70" s="764">
        <f>DATOS!R70</f>
        <v>45425</v>
      </c>
      <c r="G70" s="788">
        <f>DATOS!W70</f>
        <v>0</v>
      </c>
      <c r="H70" s="792">
        <f>DATOS!AB70</f>
        <v>0</v>
      </c>
      <c r="I70" s="792">
        <f>DATOS!C176</f>
        <v>0</v>
      </c>
      <c r="J70" s="792">
        <f>DATOS!H176</f>
        <v>0</v>
      </c>
      <c r="K70" s="792">
        <f>DATOS!M176</f>
        <v>0</v>
      </c>
      <c r="L70" s="792">
        <f>DATOS!R176</f>
        <v>0</v>
      </c>
      <c r="M70" s="792">
        <f>DATOS!W176</f>
        <v>0</v>
      </c>
      <c r="N70" s="792">
        <f>DATOS!AB176</f>
        <v>0</v>
      </c>
      <c r="O70" s="825">
        <v>1</v>
      </c>
    </row>
    <row r="71" spans="1:15" x14ac:dyDescent="0.25">
      <c r="A71" s="633"/>
      <c r="B71" s="643"/>
      <c r="C71" s="757"/>
      <c r="D71" s="771"/>
      <c r="E71" s="755"/>
      <c r="F71" s="771"/>
      <c r="G71" s="789"/>
      <c r="H71" s="792"/>
      <c r="I71" s="792"/>
      <c r="J71" s="792"/>
      <c r="K71" s="792"/>
      <c r="L71" s="792"/>
      <c r="M71" s="792"/>
      <c r="N71" s="792"/>
      <c r="O71" s="826"/>
    </row>
    <row r="72" spans="1:15" x14ac:dyDescent="0.25">
      <c r="A72" s="641" t="s">
        <v>198</v>
      </c>
      <c r="B72" s="639" t="s">
        <v>79</v>
      </c>
      <c r="C72" s="756">
        <f>DATOS!C72</f>
        <v>45335</v>
      </c>
      <c r="D72" s="764">
        <f>DATOS!H72</f>
        <v>45366</v>
      </c>
      <c r="E72" s="764">
        <f>DATOS!M72</f>
        <v>45394</v>
      </c>
      <c r="F72" s="754">
        <f>DATOS!R72</f>
        <v>45443</v>
      </c>
      <c r="G72" s="788">
        <f>DATOS!W72</f>
        <v>45441</v>
      </c>
      <c r="H72" s="792">
        <f>DATOS!AB72</f>
        <v>0</v>
      </c>
      <c r="I72" s="792">
        <f>DATOS!C178</f>
        <v>0</v>
      </c>
      <c r="J72" s="792">
        <f>DATOS!H178</f>
        <v>0</v>
      </c>
      <c r="K72" s="792">
        <f>DATOS!M178</f>
        <v>0</v>
      </c>
      <c r="L72" s="792">
        <f>DATOS!R178</f>
        <v>0</v>
      </c>
      <c r="M72" s="792">
        <f>DATOS!W178</f>
        <v>0</v>
      </c>
      <c r="N72" s="792">
        <f>DATOS!AB178</f>
        <v>0</v>
      </c>
      <c r="O72" s="825">
        <v>1</v>
      </c>
    </row>
    <row r="73" spans="1:15" x14ac:dyDescent="0.25">
      <c r="A73" s="641"/>
      <c r="B73" s="639"/>
      <c r="C73" s="757"/>
      <c r="D73" s="771"/>
      <c r="E73" s="771"/>
      <c r="F73" s="755"/>
      <c r="G73" s="789"/>
      <c r="H73" s="792"/>
      <c r="I73" s="792"/>
      <c r="J73" s="792"/>
      <c r="K73" s="792"/>
      <c r="L73" s="792"/>
      <c r="M73" s="792"/>
      <c r="N73" s="792"/>
      <c r="O73" s="826"/>
    </row>
    <row r="74" spans="1:15" x14ac:dyDescent="0.25">
      <c r="A74" s="794" t="s">
        <v>80</v>
      </c>
      <c r="B74" s="795" t="s">
        <v>81</v>
      </c>
      <c r="C74" s="796">
        <f>DATOS!C74</f>
        <v>45350</v>
      </c>
      <c r="D74" s="796">
        <f>DATOS!H74</f>
        <v>45399</v>
      </c>
      <c r="E74" s="793">
        <f>DATOS!M74</f>
        <v>45384</v>
      </c>
      <c r="F74" s="793">
        <f>DATOS!R74</f>
        <v>45418</v>
      </c>
      <c r="G74" s="810">
        <f>DATOS!W74</f>
        <v>45446</v>
      </c>
      <c r="H74" s="792">
        <f>DATOS!AB74</f>
        <v>0</v>
      </c>
      <c r="I74" s="792">
        <f>DATOS!C180</f>
        <v>0</v>
      </c>
      <c r="J74" s="792">
        <f>DATOS!H180</f>
        <v>0</v>
      </c>
      <c r="K74" s="792">
        <f>DATOS!M180</f>
        <v>0</v>
      </c>
      <c r="L74" s="792">
        <f>DATOS!R180</f>
        <v>0</v>
      </c>
      <c r="M74" s="792">
        <f>DATOS!W180</f>
        <v>0</v>
      </c>
      <c r="N74" s="792">
        <f>DATOS!AB180</f>
        <v>0</v>
      </c>
      <c r="O74" s="827">
        <v>2</v>
      </c>
    </row>
    <row r="75" spans="1:15" x14ac:dyDescent="0.25">
      <c r="A75" s="633"/>
      <c r="B75" s="643"/>
      <c r="C75" s="755"/>
      <c r="D75" s="755"/>
      <c r="E75" s="771"/>
      <c r="F75" s="771"/>
      <c r="G75" s="789"/>
      <c r="H75" s="792"/>
      <c r="I75" s="792"/>
      <c r="J75" s="792"/>
      <c r="K75" s="792"/>
      <c r="L75" s="792"/>
      <c r="M75" s="792"/>
      <c r="N75" s="792"/>
      <c r="O75" s="826"/>
    </row>
    <row r="76" spans="1:15" x14ac:dyDescent="0.25">
      <c r="A76" s="484" t="s">
        <v>82</v>
      </c>
      <c r="B76" s="639" t="s">
        <v>83</v>
      </c>
      <c r="C76" s="756">
        <f>DATOS!C76</f>
        <v>45337</v>
      </c>
      <c r="D76" s="754">
        <f>DATOS!H76</f>
        <v>45369</v>
      </c>
      <c r="E76" s="764">
        <f>DATOS!M76</f>
        <v>45396</v>
      </c>
      <c r="F76" s="764">
        <f>DATOS!R76</f>
        <v>45427</v>
      </c>
      <c r="G76" s="788">
        <f>DATOS!W76</f>
        <v>0</v>
      </c>
      <c r="H76" s="792">
        <f>DATOS!AB76</f>
        <v>0</v>
      </c>
      <c r="I76" s="792">
        <f>DATOS!C182</f>
        <v>0</v>
      </c>
      <c r="J76" s="792">
        <f>DATOS!H182</f>
        <v>0</v>
      </c>
      <c r="K76" s="792">
        <f>DATOS!M182</f>
        <v>0</v>
      </c>
      <c r="L76" s="792">
        <f>DATOS!R182</f>
        <v>0</v>
      </c>
      <c r="M76" s="792">
        <f>DATOS!W182</f>
        <v>0</v>
      </c>
      <c r="N76" s="792">
        <f>DATOS!AB182</f>
        <v>0</v>
      </c>
      <c r="O76" s="825">
        <v>1</v>
      </c>
    </row>
    <row r="77" spans="1:15" x14ac:dyDescent="0.25">
      <c r="A77" s="484"/>
      <c r="B77" s="639"/>
      <c r="C77" s="757"/>
      <c r="D77" s="755"/>
      <c r="E77" s="771"/>
      <c r="F77" s="771"/>
      <c r="G77" s="789"/>
      <c r="H77" s="792"/>
      <c r="I77" s="792"/>
      <c r="J77" s="792"/>
      <c r="K77" s="792"/>
      <c r="L77" s="792"/>
      <c r="M77" s="792"/>
      <c r="N77" s="792"/>
      <c r="O77" s="826"/>
    </row>
    <row r="78" spans="1:15" s="30" customFormat="1" x14ac:dyDescent="0.25">
      <c r="A78" s="797" t="s">
        <v>84</v>
      </c>
      <c r="B78" s="642" t="s">
        <v>85</v>
      </c>
      <c r="C78" s="756">
        <f>DATOS!C78</f>
        <v>45327</v>
      </c>
      <c r="D78" s="764">
        <f>DATOS!H78</f>
        <v>45364</v>
      </c>
      <c r="E78" s="764">
        <f>DATOS!M78</f>
        <v>45386</v>
      </c>
      <c r="F78" s="764">
        <f>DATOS!R78</f>
        <v>45418</v>
      </c>
      <c r="G78" s="788">
        <f>DATOS!W78</f>
        <v>45453</v>
      </c>
      <c r="H78" s="792">
        <f>DATOS!AB78</f>
        <v>0</v>
      </c>
      <c r="I78" s="792">
        <f>DATOS!C184</f>
        <v>0</v>
      </c>
      <c r="J78" s="792">
        <f>DATOS!H184</f>
        <v>0</v>
      </c>
      <c r="K78" s="792">
        <f>DATOS!M184</f>
        <v>0</v>
      </c>
      <c r="L78" s="792">
        <f>DATOS!R184</f>
        <v>0</v>
      </c>
      <c r="M78" s="792">
        <f>DATOS!W184</f>
        <v>0</v>
      </c>
      <c r="N78" s="792">
        <f>DATOS!AB184</f>
        <v>0</v>
      </c>
      <c r="O78" s="840"/>
    </row>
    <row r="79" spans="1:15" s="30" customFormat="1" x14ac:dyDescent="0.25">
      <c r="A79" s="798"/>
      <c r="B79" s="643"/>
      <c r="C79" s="757"/>
      <c r="D79" s="771"/>
      <c r="E79" s="771"/>
      <c r="F79" s="771"/>
      <c r="G79" s="789"/>
      <c r="H79" s="792"/>
      <c r="I79" s="752"/>
      <c r="J79" s="752"/>
      <c r="K79" s="752"/>
      <c r="L79" s="752"/>
      <c r="M79" s="752"/>
      <c r="N79" s="752"/>
      <c r="O79" s="841"/>
    </row>
    <row r="80" spans="1:15" x14ac:dyDescent="0.25">
      <c r="A80" s="483" t="s">
        <v>86</v>
      </c>
      <c r="B80" s="469" t="s">
        <v>87</v>
      </c>
      <c r="C80" s="756" t="str">
        <f>DATOS!C80</f>
        <v>X</v>
      </c>
      <c r="D80" s="806" t="str">
        <f>DATOS!H80</f>
        <v>X</v>
      </c>
      <c r="E80" s="806" t="str">
        <f>DATOS!M80</f>
        <v>X</v>
      </c>
      <c r="F80" s="806" t="str">
        <f>DATOS!R80</f>
        <v>X</v>
      </c>
      <c r="G80" s="802" t="str">
        <f>DATOS!W80</f>
        <v>X</v>
      </c>
      <c r="H80" s="804">
        <f>DATOS!AB80</f>
        <v>0</v>
      </c>
      <c r="I80" s="828">
        <f>DATOS!C186</f>
        <v>0</v>
      </c>
      <c r="J80" s="828">
        <f>DATOS!H186</f>
        <v>0</v>
      </c>
      <c r="K80" s="828">
        <f>DATOS!M186</f>
        <v>0</v>
      </c>
      <c r="L80" s="828">
        <f>DATOS!R186</f>
        <v>0</v>
      </c>
      <c r="M80" s="828">
        <f>DATOS!W186</f>
        <v>0</v>
      </c>
      <c r="N80" s="828">
        <f>DATOS!AB186</f>
        <v>0</v>
      </c>
      <c r="O80" s="838"/>
    </row>
    <row r="81" spans="1:17" x14ac:dyDescent="0.25">
      <c r="A81" s="463"/>
      <c r="B81" s="470"/>
      <c r="C81" s="757"/>
      <c r="D81" s="807"/>
      <c r="E81" s="807"/>
      <c r="F81" s="807"/>
      <c r="G81" s="803"/>
      <c r="H81" s="805"/>
      <c r="I81" s="828"/>
      <c r="J81" s="828"/>
      <c r="K81" s="828"/>
      <c r="L81" s="828"/>
      <c r="M81" s="828"/>
      <c r="N81" s="828"/>
      <c r="O81" s="839"/>
    </row>
    <row r="82" spans="1:17" s="30" customFormat="1" x14ac:dyDescent="0.25">
      <c r="A82" s="799" t="s">
        <v>89</v>
      </c>
      <c r="B82" s="800" t="s">
        <v>90</v>
      </c>
      <c r="C82" s="754">
        <f>DATOS!C82</f>
        <v>45342</v>
      </c>
      <c r="D82" s="764">
        <f>DATOS!H82</f>
        <v>45357</v>
      </c>
      <c r="E82" s="764">
        <f>DATOS!M82</f>
        <v>45391</v>
      </c>
      <c r="F82" s="764">
        <f>DATOS!R82</f>
        <v>45419</v>
      </c>
      <c r="G82" s="752">
        <f>DATOS!W82</f>
        <v>45450</v>
      </c>
      <c r="H82" s="788">
        <f>DATOS!AB82</f>
        <v>0</v>
      </c>
      <c r="I82" s="792">
        <f>DATOS!C188</f>
        <v>0</v>
      </c>
      <c r="J82" s="792">
        <f>DATOS!H188</f>
        <v>0</v>
      </c>
      <c r="K82" s="792">
        <f>DATOS!M188</f>
        <v>0</v>
      </c>
      <c r="L82" s="792">
        <f>DATOS!R188</f>
        <v>0</v>
      </c>
      <c r="M82" s="792">
        <f>DATOS!W188</f>
        <v>0</v>
      </c>
      <c r="N82" s="792">
        <f>DATOS!AB188</f>
        <v>0</v>
      </c>
      <c r="O82" s="825">
        <v>1</v>
      </c>
    </row>
    <row r="83" spans="1:17" s="30" customFormat="1" x14ac:dyDescent="0.25">
      <c r="A83" s="798"/>
      <c r="B83" s="801"/>
      <c r="C83" s="755"/>
      <c r="D83" s="771"/>
      <c r="E83" s="771"/>
      <c r="F83" s="771"/>
      <c r="G83" s="758"/>
      <c r="H83" s="789"/>
      <c r="I83" s="752"/>
      <c r="J83" s="752"/>
      <c r="K83" s="752"/>
      <c r="L83" s="792"/>
      <c r="M83" s="792"/>
      <c r="N83" s="752"/>
      <c r="O83" s="826"/>
    </row>
    <row r="84" spans="1:17" s="30" customFormat="1" x14ac:dyDescent="0.25">
      <c r="A84" s="483" t="s">
        <v>84</v>
      </c>
      <c r="B84" s="469" t="s">
        <v>91</v>
      </c>
      <c r="C84" s="756" t="str">
        <f>DATOS!C84</f>
        <v>X</v>
      </c>
      <c r="D84" s="806" t="str">
        <f>DATOS!H84</f>
        <v>X</v>
      </c>
      <c r="E84" s="806" t="str">
        <f>DATOS!M84</f>
        <v>X</v>
      </c>
      <c r="F84" s="856" t="str">
        <f>DATOS!R84</f>
        <v>X</v>
      </c>
      <c r="G84" s="802" t="str">
        <f>DATOS!W84</f>
        <v>X</v>
      </c>
      <c r="H84" s="854">
        <f>DATOS!AB84</f>
        <v>0</v>
      </c>
      <c r="I84" s="837">
        <f>DATOS!C190</f>
        <v>0</v>
      </c>
      <c r="J84" s="802">
        <f>DATOS!H190</f>
        <v>0</v>
      </c>
      <c r="K84" s="802">
        <f>DATOS!M190</f>
        <v>0</v>
      </c>
      <c r="L84" s="834">
        <f>DATOS!R190</f>
        <v>0</v>
      </c>
      <c r="M84" s="804">
        <f>DATOS!W190</f>
        <v>0</v>
      </c>
      <c r="N84" s="802">
        <f>DATOS!AB190</f>
        <v>0</v>
      </c>
      <c r="O84" s="825"/>
    </row>
    <row r="85" spans="1:17" s="30" customFormat="1" x14ac:dyDescent="0.25">
      <c r="A85" s="463"/>
      <c r="B85" s="470"/>
      <c r="C85" s="757"/>
      <c r="D85" s="807"/>
      <c r="E85" s="807"/>
      <c r="F85" s="857"/>
      <c r="G85" s="803"/>
      <c r="H85" s="855"/>
      <c r="I85" s="805"/>
      <c r="J85" s="803"/>
      <c r="K85" s="803"/>
      <c r="L85" s="835"/>
      <c r="M85" s="836"/>
      <c r="N85" s="803"/>
      <c r="O85" s="826"/>
    </row>
    <row r="86" spans="1:17" s="30" customFormat="1" x14ac:dyDescent="0.25">
      <c r="A86" s="462" t="s">
        <v>84</v>
      </c>
      <c r="B86" s="480" t="s">
        <v>92</v>
      </c>
      <c r="C86" s="756" t="str">
        <f>DATOS!C86</f>
        <v>X</v>
      </c>
      <c r="D86" s="806" t="str">
        <f>DATOS!H86</f>
        <v>X</v>
      </c>
      <c r="E86" s="806" t="str">
        <f>DATOS!M86</f>
        <v>X</v>
      </c>
      <c r="F86" s="806" t="str">
        <f>DATOS!R86</f>
        <v>X</v>
      </c>
      <c r="G86" s="809" t="str">
        <f>DATOS!W86</f>
        <v>X</v>
      </c>
      <c r="H86" s="802">
        <f>DATOS!AB86</f>
        <v>0</v>
      </c>
      <c r="I86" s="809">
        <f>DATOS!C192</f>
        <v>0</v>
      </c>
      <c r="J86" s="809">
        <f>DATOS!H192</f>
        <v>0</v>
      </c>
      <c r="K86" s="809">
        <f>DATOS!M192</f>
        <v>0</v>
      </c>
      <c r="L86" s="802">
        <f>DATOS!R192</f>
        <v>0</v>
      </c>
      <c r="M86" s="802">
        <f>DATOS!W192</f>
        <v>0</v>
      </c>
      <c r="N86" s="809">
        <f>DATOS!AB192</f>
        <v>0</v>
      </c>
      <c r="O86" s="831"/>
    </row>
    <row r="87" spans="1:17" s="30" customFormat="1" x14ac:dyDescent="0.25">
      <c r="A87" s="463"/>
      <c r="B87" s="481"/>
      <c r="C87" s="757"/>
      <c r="D87" s="807"/>
      <c r="E87" s="807"/>
      <c r="F87" s="807"/>
      <c r="G87" s="803"/>
      <c r="H87" s="803"/>
      <c r="I87" s="803"/>
      <c r="J87" s="803"/>
      <c r="K87" s="803"/>
      <c r="L87" s="803"/>
      <c r="M87" s="803"/>
      <c r="N87" s="803"/>
      <c r="O87" s="832"/>
    </row>
    <row r="88" spans="1:17" s="30" customFormat="1" x14ac:dyDescent="0.25">
      <c r="A88" s="462" t="s">
        <v>93</v>
      </c>
      <c r="B88" s="480" t="s">
        <v>94</v>
      </c>
      <c r="C88" s="756" t="str">
        <f>DATOS!C88</f>
        <v>X</v>
      </c>
      <c r="D88" s="806" t="str">
        <f>DATOS!H88</f>
        <v>X</v>
      </c>
      <c r="E88" s="806" t="str">
        <f>DATOS!M88</f>
        <v>X</v>
      </c>
      <c r="F88" s="806" t="str">
        <f>DATOS!R88</f>
        <v>X</v>
      </c>
      <c r="G88" s="802" t="str">
        <f>DATOS!W88</f>
        <v>X</v>
      </c>
      <c r="H88" s="802">
        <f>DATOS!AB88</f>
        <v>0</v>
      </c>
      <c r="I88" s="802">
        <f>DATOS!C194</f>
        <v>0</v>
      </c>
      <c r="J88" s="802">
        <f>DATOS!H194</f>
        <v>0</v>
      </c>
      <c r="K88" s="802">
        <f>DATOS!M194</f>
        <v>0</v>
      </c>
      <c r="L88" s="802">
        <f>DATOS!R194</f>
        <v>0</v>
      </c>
      <c r="M88" s="802">
        <f>DATOS!W194</f>
        <v>0</v>
      </c>
      <c r="N88" s="802">
        <f>DATOS!AB194</f>
        <v>0</v>
      </c>
      <c r="O88" s="831"/>
    </row>
    <row r="89" spans="1:17" s="30" customFormat="1" x14ac:dyDescent="0.25">
      <c r="A89" s="483"/>
      <c r="B89" s="485"/>
      <c r="C89" s="757"/>
      <c r="D89" s="807"/>
      <c r="E89" s="807"/>
      <c r="F89" s="807"/>
      <c r="G89" s="803"/>
      <c r="H89" s="803"/>
      <c r="I89" s="803"/>
      <c r="J89" s="803"/>
      <c r="K89" s="803"/>
      <c r="L89" s="803"/>
      <c r="M89" s="803"/>
      <c r="N89" s="803"/>
      <c r="O89" s="833"/>
    </row>
    <row r="90" spans="1:17" s="30" customFormat="1" x14ac:dyDescent="0.25">
      <c r="A90" s="462" t="s">
        <v>95</v>
      </c>
      <c r="B90" s="480" t="s">
        <v>96</v>
      </c>
      <c r="C90" s="756" t="str">
        <f>DATOS!C90</f>
        <v>X</v>
      </c>
      <c r="D90" s="806" t="str">
        <f>DATOS!H90</f>
        <v>X</v>
      </c>
      <c r="E90" s="806" t="str">
        <f>DATOS!M90</f>
        <v>X</v>
      </c>
      <c r="F90" s="806" t="str">
        <f>DATOS!R90</f>
        <v>X</v>
      </c>
      <c r="G90" s="802" t="str">
        <f>DATOS!W90</f>
        <v>X</v>
      </c>
      <c r="H90" s="802">
        <f>DATOS!AB90</f>
        <v>0</v>
      </c>
      <c r="I90" s="802">
        <f>DATOS!C196</f>
        <v>0</v>
      </c>
      <c r="J90" s="802">
        <f>DATOS!H196</f>
        <v>0</v>
      </c>
      <c r="K90" s="802">
        <f>DATOS!M196</f>
        <v>0</v>
      </c>
      <c r="L90" s="802">
        <f>DATOS!R196</f>
        <v>0</v>
      </c>
      <c r="M90" s="802">
        <f>DATOS!W196</f>
        <v>0</v>
      </c>
      <c r="N90" s="802">
        <f>DATOS!AB196</f>
        <v>0</v>
      </c>
      <c r="O90" s="831"/>
    </row>
    <row r="91" spans="1:17" s="30" customFormat="1" x14ac:dyDescent="0.25">
      <c r="A91" s="463"/>
      <c r="B91" s="481"/>
      <c r="C91" s="757"/>
      <c r="D91" s="807"/>
      <c r="E91" s="807"/>
      <c r="F91" s="807"/>
      <c r="G91" s="803"/>
      <c r="H91" s="803"/>
      <c r="I91" s="803"/>
      <c r="J91" s="803"/>
      <c r="K91" s="803"/>
      <c r="L91" s="803"/>
      <c r="M91" s="803"/>
      <c r="N91" s="803"/>
      <c r="O91" s="832"/>
    </row>
    <row r="92" spans="1:17" s="14" customFormat="1" x14ac:dyDescent="0.25">
      <c r="A92" s="483" t="s">
        <v>97</v>
      </c>
      <c r="B92" s="469" t="s">
        <v>98</v>
      </c>
      <c r="C92" s="760" t="str">
        <f>DATOS!C92</f>
        <v>X</v>
      </c>
      <c r="D92" s="806" t="str">
        <f>DATOS!H92</f>
        <v>X</v>
      </c>
      <c r="E92" s="851" t="str">
        <f>DATOS!M92</f>
        <v>X</v>
      </c>
      <c r="F92" s="851" t="str">
        <f>DATOS!R92</f>
        <v>X</v>
      </c>
      <c r="G92" s="809" t="str">
        <f>DATOS!W92</f>
        <v>X</v>
      </c>
      <c r="H92" s="809">
        <f>DATOS!AB92</f>
        <v>0</v>
      </c>
      <c r="I92" s="809">
        <f>DATOS!C198</f>
        <v>0</v>
      </c>
      <c r="J92" s="809">
        <f>DATOS!H198</f>
        <v>0</v>
      </c>
      <c r="K92" s="809">
        <f>DATOS!M198</f>
        <v>0</v>
      </c>
      <c r="L92" s="809">
        <f>DATOS!R198</f>
        <v>0</v>
      </c>
      <c r="M92" s="809">
        <f>DATOS!W198</f>
        <v>0</v>
      </c>
      <c r="N92" s="809">
        <f>DATOS!AB198</f>
        <v>0</v>
      </c>
      <c r="O92" s="833"/>
    </row>
    <row r="93" spans="1:17" x14ac:dyDescent="0.25">
      <c r="A93" s="463"/>
      <c r="B93" s="470"/>
      <c r="C93" s="757"/>
      <c r="D93" s="807"/>
      <c r="E93" s="807"/>
      <c r="F93" s="807"/>
      <c r="G93" s="803"/>
      <c r="H93" s="803"/>
      <c r="I93" s="803"/>
      <c r="J93" s="830"/>
      <c r="K93" s="830"/>
      <c r="L93" s="830"/>
      <c r="M93" s="830"/>
      <c r="N93" s="830"/>
      <c r="O93" s="832"/>
    </row>
    <row r="94" spans="1:17" ht="33" customHeight="1" thickTop="1" thickBot="1" x14ac:dyDescent="0.3">
      <c r="A94" s="849" t="s">
        <v>232</v>
      </c>
      <c r="B94" s="850"/>
      <c r="C94" s="25">
        <f>DATOS!C96</f>
        <v>5</v>
      </c>
      <c r="D94" s="27">
        <f>DATOS!H96</f>
        <v>22</v>
      </c>
      <c r="E94" s="25">
        <f>DATOS!M96</f>
        <v>13</v>
      </c>
      <c r="F94" s="28">
        <f>DATOS!R96</f>
        <v>4</v>
      </c>
      <c r="G94" s="25">
        <f>DATOS!W96</f>
        <v>1</v>
      </c>
      <c r="H94" s="25">
        <f>DATOS!AB96</f>
        <v>0</v>
      </c>
      <c r="I94" s="25">
        <f>DATOS!C202</f>
        <v>0</v>
      </c>
      <c r="J94" s="25">
        <f>DATOS!H202</f>
        <v>0</v>
      </c>
      <c r="K94" s="25">
        <f>DATOS!M202</f>
        <v>0</v>
      </c>
      <c r="L94" s="25">
        <f>DATOS!R202</f>
        <v>0</v>
      </c>
      <c r="M94" s="25">
        <f>DATOS!W202</f>
        <v>0</v>
      </c>
      <c r="N94" s="26">
        <f>DATOS!AB202</f>
        <v>0</v>
      </c>
      <c r="O94" s="29">
        <f>SUM(C94:N94)</f>
        <v>45</v>
      </c>
      <c r="Q94" s="8">
        <f>SUM(O8:O93)</f>
        <v>45</v>
      </c>
    </row>
    <row r="95" spans="1:17" ht="15.75" thickTop="1" x14ac:dyDescent="0.25">
      <c r="I95" s="829"/>
      <c r="J95" s="829"/>
      <c r="K95" s="829"/>
      <c r="L95" s="829"/>
      <c r="M95" s="829"/>
      <c r="N95" s="829"/>
    </row>
  </sheetData>
  <autoFilter ref="O1:O95" xr:uid="{00000000-0009-0000-0000-000001000000}"/>
  <mergeCells count="641">
    <mergeCell ref="H30:H31"/>
    <mergeCell ref="I30:I31"/>
    <mergeCell ref="A22:A33"/>
    <mergeCell ref="H88:H89"/>
    <mergeCell ref="I88:I89"/>
    <mergeCell ref="A88:A89"/>
    <mergeCell ref="A90:A91"/>
    <mergeCell ref="B88:B89"/>
    <mergeCell ref="B90:B91"/>
    <mergeCell ref="E86:E87"/>
    <mergeCell ref="F86:F87"/>
    <mergeCell ref="C88:C89"/>
    <mergeCell ref="D88:D89"/>
    <mergeCell ref="E88:E89"/>
    <mergeCell ref="F88:F89"/>
    <mergeCell ref="G88:G89"/>
    <mergeCell ref="H90:H91"/>
    <mergeCell ref="I90:I91"/>
    <mergeCell ref="H84:H85"/>
    <mergeCell ref="F84:F85"/>
    <mergeCell ref="A84:A85"/>
    <mergeCell ref="B84:B85"/>
    <mergeCell ref="C84:C85"/>
    <mergeCell ref="D84:D85"/>
    <mergeCell ref="A94:B94"/>
    <mergeCell ref="B30:B31"/>
    <mergeCell ref="C30:C31"/>
    <mergeCell ref="D30:D31"/>
    <mergeCell ref="E30:E31"/>
    <mergeCell ref="F30:F31"/>
    <mergeCell ref="G30:G31"/>
    <mergeCell ref="E92:E93"/>
    <mergeCell ref="F92:F93"/>
    <mergeCell ref="A92:A93"/>
    <mergeCell ref="B92:B93"/>
    <mergeCell ref="C92:C93"/>
    <mergeCell ref="D92:D93"/>
    <mergeCell ref="C90:C91"/>
    <mergeCell ref="D90:D91"/>
    <mergeCell ref="E90:E91"/>
    <mergeCell ref="F90:F91"/>
    <mergeCell ref="G90:G91"/>
    <mergeCell ref="A86:A87"/>
    <mergeCell ref="B86:B87"/>
    <mergeCell ref="C86:C87"/>
    <mergeCell ref="D86:D87"/>
    <mergeCell ref="G84:G85"/>
    <mergeCell ref="E84:E85"/>
    <mergeCell ref="J90:J91"/>
    <mergeCell ref="K90:K91"/>
    <mergeCell ref="H18:H19"/>
    <mergeCell ref="G50:G51"/>
    <mergeCell ref="H76:H77"/>
    <mergeCell ref="A1:O1"/>
    <mergeCell ref="A3:O3"/>
    <mergeCell ref="A2:O2"/>
    <mergeCell ref="O5:O7"/>
    <mergeCell ref="O8:O9"/>
    <mergeCell ref="O10:O11"/>
    <mergeCell ref="O12:O13"/>
    <mergeCell ref="O14:O15"/>
    <mergeCell ref="O16:O17"/>
    <mergeCell ref="M16:M17"/>
    <mergeCell ref="N16:N17"/>
    <mergeCell ref="K16:K17"/>
    <mergeCell ref="L16:L17"/>
    <mergeCell ref="N14:N15"/>
    <mergeCell ref="I16:I17"/>
    <mergeCell ref="J16:J17"/>
    <mergeCell ref="L14:L15"/>
    <mergeCell ref="M14:M15"/>
    <mergeCell ref="I14:I15"/>
    <mergeCell ref="J14:J15"/>
    <mergeCell ref="K14:K15"/>
    <mergeCell ref="N84:N85"/>
    <mergeCell ref="I86:I87"/>
    <mergeCell ref="L84:L85"/>
    <mergeCell ref="M84:M85"/>
    <mergeCell ref="O82:O83"/>
    <mergeCell ref="O84:O85"/>
    <mergeCell ref="I84:I85"/>
    <mergeCell ref="J84:J85"/>
    <mergeCell ref="K84:K85"/>
    <mergeCell ref="M82:M83"/>
    <mergeCell ref="N82:N83"/>
    <mergeCell ref="K82:K83"/>
    <mergeCell ref="L82:L83"/>
    <mergeCell ref="I82:I83"/>
    <mergeCell ref="J82:J83"/>
    <mergeCell ref="L78:L79"/>
    <mergeCell ref="M78:M79"/>
    <mergeCell ref="O80:O81"/>
    <mergeCell ref="N80:N81"/>
    <mergeCell ref="O76:O77"/>
    <mergeCell ref="O78:O79"/>
    <mergeCell ref="I78:I79"/>
    <mergeCell ref="I95:N95"/>
    <mergeCell ref="M92:M93"/>
    <mergeCell ref="N92:N93"/>
    <mergeCell ref="O86:O87"/>
    <mergeCell ref="O92:O93"/>
    <mergeCell ref="K92:K93"/>
    <mergeCell ref="L92:L93"/>
    <mergeCell ref="N86:N87"/>
    <mergeCell ref="I92:I93"/>
    <mergeCell ref="J92:J93"/>
    <mergeCell ref="L86:L87"/>
    <mergeCell ref="M86:M87"/>
    <mergeCell ref="J86:J87"/>
    <mergeCell ref="K86:K87"/>
    <mergeCell ref="J88:J89"/>
    <mergeCell ref="K88:K89"/>
    <mergeCell ref="L88:L89"/>
    <mergeCell ref="M88:M89"/>
    <mergeCell ref="N88:N89"/>
    <mergeCell ref="O88:O89"/>
    <mergeCell ref="L90:L91"/>
    <mergeCell ref="M90:M91"/>
    <mergeCell ref="N90:N91"/>
    <mergeCell ref="O90:O91"/>
    <mergeCell ref="J78:J79"/>
    <mergeCell ref="K78:K79"/>
    <mergeCell ref="M76:M77"/>
    <mergeCell ref="N76:N77"/>
    <mergeCell ref="K76:K77"/>
    <mergeCell ref="L76:L77"/>
    <mergeCell ref="I76:I77"/>
    <mergeCell ref="J76:J77"/>
    <mergeCell ref="L80:L81"/>
    <mergeCell ref="M80:M81"/>
    <mergeCell ref="J80:J81"/>
    <mergeCell ref="K80:K81"/>
    <mergeCell ref="N78:N79"/>
    <mergeCell ref="I80:I81"/>
    <mergeCell ref="O70:O71"/>
    <mergeCell ref="O72:O73"/>
    <mergeCell ref="I72:I73"/>
    <mergeCell ref="J72:J73"/>
    <mergeCell ref="K72:K73"/>
    <mergeCell ref="M70:M71"/>
    <mergeCell ref="N70:N71"/>
    <mergeCell ref="O74:O75"/>
    <mergeCell ref="K70:K71"/>
    <mergeCell ref="L70:L71"/>
    <mergeCell ref="N74:N75"/>
    <mergeCell ref="I70:I71"/>
    <mergeCell ref="J70:J71"/>
    <mergeCell ref="L74:L75"/>
    <mergeCell ref="M74:M75"/>
    <mergeCell ref="J74:J75"/>
    <mergeCell ref="K74:K75"/>
    <mergeCell ref="N72:N73"/>
    <mergeCell ref="I74:I75"/>
    <mergeCell ref="L72:L73"/>
    <mergeCell ref="M72:M73"/>
    <mergeCell ref="L68:L69"/>
    <mergeCell ref="M68:M69"/>
    <mergeCell ref="J68:J69"/>
    <mergeCell ref="K68:K69"/>
    <mergeCell ref="N66:N67"/>
    <mergeCell ref="I68:I69"/>
    <mergeCell ref="L66:L67"/>
    <mergeCell ref="M66:M67"/>
    <mergeCell ref="O64:O65"/>
    <mergeCell ref="O66:O67"/>
    <mergeCell ref="I66:I67"/>
    <mergeCell ref="J66:J67"/>
    <mergeCell ref="K66:K67"/>
    <mergeCell ref="M64:M65"/>
    <mergeCell ref="N64:N65"/>
    <mergeCell ref="O68:O69"/>
    <mergeCell ref="K64:K65"/>
    <mergeCell ref="L64:L65"/>
    <mergeCell ref="N68:N69"/>
    <mergeCell ref="I64:I65"/>
    <mergeCell ref="J64:J65"/>
    <mergeCell ref="L62:L63"/>
    <mergeCell ref="M62:M63"/>
    <mergeCell ref="J62:J63"/>
    <mergeCell ref="K62:K63"/>
    <mergeCell ref="N60:N61"/>
    <mergeCell ref="I62:I63"/>
    <mergeCell ref="L60:L61"/>
    <mergeCell ref="M60:M61"/>
    <mergeCell ref="O58:O59"/>
    <mergeCell ref="O60:O61"/>
    <mergeCell ref="I60:I61"/>
    <mergeCell ref="J60:J61"/>
    <mergeCell ref="K60:K61"/>
    <mergeCell ref="M58:M59"/>
    <mergeCell ref="N58:N59"/>
    <mergeCell ref="O62:O63"/>
    <mergeCell ref="K58:K59"/>
    <mergeCell ref="L58:L59"/>
    <mergeCell ref="N62:N63"/>
    <mergeCell ref="I58:I59"/>
    <mergeCell ref="J58:J59"/>
    <mergeCell ref="L56:L57"/>
    <mergeCell ref="M56:M57"/>
    <mergeCell ref="J56:J57"/>
    <mergeCell ref="K56:K57"/>
    <mergeCell ref="N54:N55"/>
    <mergeCell ref="I56:I57"/>
    <mergeCell ref="L54:L55"/>
    <mergeCell ref="M54:M55"/>
    <mergeCell ref="O52:O53"/>
    <mergeCell ref="O54:O55"/>
    <mergeCell ref="I54:I55"/>
    <mergeCell ref="J54:J55"/>
    <mergeCell ref="K54:K55"/>
    <mergeCell ref="M52:M53"/>
    <mergeCell ref="N52:N53"/>
    <mergeCell ref="O56:O57"/>
    <mergeCell ref="K52:K53"/>
    <mergeCell ref="L52:L53"/>
    <mergeCell ref="N56:N57"/>
    <mergeCell ref="I52:I53"/>
    <mergeCell ref="J52:J53"/>
    <mergeCell ref="L50:L51"/>
    <mergeCell ref="M50:M51"/>
    <mergeCell ref="J50:J51"/>
    <mergeCell ref="K50:K51"/>
    <mergeCell ref="N48:N49"/>
    <mergeCell ref="I50:I51"/>
    <mergeCell ref="L48:L49"/>
    <mergeCell ref="M48:M49"/>
    <mergeCell ref="O46:O47"/>
    <mergeCell ref="O48:O49"/>
    <mergeCell ref="I48:I49"/>
    <mergeCell ref="J48:J49"/>
    <mergeCell ref="K48:K49"/>
    <mergeCell ref="M46:M47"/>
    <mergeCell ref="N46:N47"/>
    <mergeCell ref="O50:O51"/>
    <mergeCell ref="N50:N51"/>
    <mergeCell ref="O44:O45"/>
    <mergeCell ref="K46:K47"/>
    <mergeCell ref="L46:L47"/>
    <mergeCell ref="I46:I47"/>
    <mergeCell ref="J46:J47"/>
    <mergeCell ref="M44:M45"/>
    <mergeCell ref="N44:N45"/>
    <mergeCell ref="K44:K45"/>
    <mergeCell ref="L44:L45"/>
    <mergeCell ref="I44:I45"/>
    <mergeCell ref="J44:J45"/>
    <mergeCell ref="M42:M43"/>
    <mergeCell ref="N42:N43"/>
    <mergeCell ref="O40:O41"/>
    <mergeCell ref="O42:O43"/>
    <mergeCell ref="K42:K43"/>
    <mergeCell ref="L42:L43"/>
    <mergeCell ref="N40:N41"/>
    <mergeCell ref="I42:I43"/>
    <mergeCell ref="J42:J43"/>
    <mergeCell ref="L40:L41"/>
    <mergeCell ref="M40:M41"/>
    <mergeCell ref="O38:O39"/>
    <mergeCell ref="I40:I41"/>
    <mergeCell ref="J40:J41"/>
    <mergeCell ref="K40:K41"/>
    <mergeCell ref="M38:M39"/>
    <mergeCell ref="N38:N39"/>
    <mergeCell ref="O36:O37"/>
    <mergeCell ref="K38:K39"/>
    <mergeCell ref="L38:L39"/>
    <mergeCell ref="N36:N37"/>
    <mergeCell ref="I38:I39"/>
    <mergeCell ref="J38:J39"/>
    <mergeCell ref="L36:L37"/>
    <mergeCell ref="M36:M37"/>
    <mergeCell ref="O34:O35"/>
    <mergeCell ref="I36:I37"/>
    <mergeCell ref="J36:J37"/>
    <mergeCell ref="K36:K37"/>
    <mergeCell ref="M34:M35"/>
    <mergeCell ref="N34:N35"/>
    <mergeCell ref="O32:O33"/>
    <mergeCell ref="K34:K35"/>
    <mergeCell ref="L34:L35"/>
    <mergeCell ref="N32:N33"/>
    <mergeCell ref="I34:I35"/>
    <mergeCell ref="J34:J35"/>
    <mergeCell ref="L32:L33"/>
    <mergeCell ref="M32:M33"/>
    <mergeCell ref="O28:O29"/>
    <mergeCell ref="I32:I33"/>
    <mergeCell ref="J32:J33"/>
    <mergeCell ref="K32:K33"/>
    <mergeCell ref="M28:M29"/>
    <mergeCell ref="N28:N29"/>
    <mergeCell ref="O26:O27"/>
    <mergeCell ref="K28:K29"/>
    <mergeCell ref="L28:L29"/>
    <mergeCell ref="N26:N27"/>
    <mergeCell ref="I28:I29"/>
    <mergeCell ref="J28:J29"/>
    <mergeCell ref="L26:L27"/>
    <mergeCell ref="M26:M27"/>
    <mergeCell ref="J30:J31"/>
    <mergeCell ref="K30:K31"/>
    <mergeCell ref="L30:L31"/>
    <mergeCell ref="M30:M31"/>
    <mergeCell ref="N30:N31"/>
    <mergeCell ref="O30:O31"/>
    <mergeCell ref="O24:O25"/>
    <mergeCell ref="I26:I27"/>
    <mergeCell ref="J26:J27"/>
    <mergeCell ref="K26:K27"/>
    <mergeCell ref="M24:M25"/>
    <mergeCell ref="N24:N25"/>
    <mergeCell ref="O22:O23"/>
    <mergeCell ref="K24:K25"/>
    <mergeCell ref="L24:L25"/>
    <mergeCell ref="I24:I25"/>
    <mergeCell ref="J24:J25"/>
    <mergeCell ref="M22:M23"/>
    <mergeCell ref="N22:N23"/>
    <mergeCell ref="K22:K23"/>
    <mergeCell ref="L22:L23"/>
    <mergeCell ref="I22:I23"/>
    <mergeCell ref="J22:J23"/>
    <mergeCell ref="M20:M21"/>
    <mergeCell ref="N20:N21"/>
    <mergeCell ref="O20:O21"/>
    <mergeCell ref="K20:K21"/>
    <mergeCell ref="L20:L21"/>
    <mergeCell ref="N18:N19"/>
    <mergeCell ref="I20:I21"/>
    <mergeCell ref="J20:J21"/>
    <mergeCell ref="L18:L19"/>
    <mergeCell ref="M18:M19"/>
    <mergeCell ref="I18:I19"/>
    <mergeCell ref="J18:J19"/>
    <mergeCell ref="K18:K19"/>
    <mergeCell ref="O18:O19"/>
    <mergeCell ref="L12:L13"/>
    <mergeCell ref="I12:I13"/>
    <mergeCell ref="J12:J13"/>
    <mergeCell ref="M10:M11"/>
    <mergeCell ref="N10:N11"/>
    <mergeCell ref="K10:K11"/>
    <mergeCell ref="L10:L11"/>
    <mergeCell ref="I10:I11"/>
    <mergeCell ref="J10:J11"/>
    <mergeCell ref="M12:M13"/>
    <mergeCell ref="N12:N13"/>
    <mergeCell ref="K12:K13"/>
    <mergeCell ref="M8:M9"/>
    <mergeCell ref="N8:N9"/>
    <mergeCell ref="K8:K9"/>
    <mergeCell ref="L8:L9"/>
    <mergeCell ref="I8:I9"/>
    <mergeCell ref="J8:J9"/>
    <mergeCell ref="I4:N4"/>
    <mergeCell ref="G92:G93"/>
    <mergeCell ref="H92:H93"/>
    <mergeCell ref="G86:G87"/>
    <mergeCell ref="H86:H87"/>
    <mergeCell ref="G82:G83"/>
    <mergeCell ref="H82:H83"/>
    <mergeCell ref="G78:G79"/>
    <mergeCell ref="H78:H79"/>
    <mergeCell ref="G74:G75"/>
    <mergeCell ref="H74:H75"/>
    <mergeCell ref="G70:G71"/>
    <mergeCell ref="H70:H71"/>
    <mergeCell ref="G66:G67"/>
    <mergeCell ref="H66:H67"/>
    <mergeCell ref="G62:G63"/>
    <mergeCell ref="H62:H63"/>
    <mergeCell ref="G58:G59"/>
    <mergeCell ref="E82:E83"/>
    <mergeCell ref="F82:F83"/>
    <mergeCell ref="A82:A83"/>
    <mergeCell ref="B82:B83"/>
    <mergeCell ref="C82:C83"/>
    <mergeCell ref="D82:D83"/>
    <mergeCell ref="G80:G81"/>
    <mergeCell ref="H80:H81"/>
    <mergeCell ref="E80:E81"/>
    <mergeCell ref="F80:F81"/>
    <mergeCell ref="A80:A81"/>
    <mergeCell ref="B80:B81"/>
    <mergeCell ref="C80:C81"/>
    <mergeCell ref="D80:D81"/>
    <mergeCell ref="D78:D79"/>
    <mergeCell ref="E78:E79"/>
    <mergeCell ref="G76:G77"/>
    <mergeCell ref="A78:A79"/>
    <mergeCell ref="B78:B79"/>
    <mergeCell ref="C78:C79"/>
    <mergeCell ref="E76:E77"/>
    <mergeCell ref="F76:F77"/>
    <mergeCell ref="A76:A77"/>
    <mergeCell ref="B76:B77"/>
    <mergeCell ref="C76:C77"/>
    <mergeCell ref="D76:D77"/>
    <mergeCell ref="F78:F79"/>
    <mergeCell ref="E74:E75"/>
    <mergeCell ref="F74:F75"/>
    <mergeCell ref="A74:A75"/>
    <mergeCell ref="B74:B75"/>
    <mergeCell ref="C74:C75"/>
    <mergeCell ref="D74:D75"/>
    <mergeCell ref="G72:G73"/>
    <mergeCell ref="H72:H73"/>
    <mergeCell ref="E72:E73"/>
    <mergeCell ref="F72:F73"/>
    <mergeCell ref="A72:A73"/>
    <mergeCell ref="B72:B73"/>
    <mergeCell ref="C72:C73"/>
    <mergeCell ref="D72:D73"/>
    <mergeCell ref="E70:E71"/>
    <mergeCell ref="F70:F71"/>
    <mergeCell ref="A70:A71"/>
    <mergeCell ref="B70:B71"/>
    <mergeCell ref="C70:C71"/>
    <mergeCell ref="D70:D71"/>
    <mergeCell ref="G68:G69"/>
    <mergeCell ref="H68:H69"/>
    <mergeCell ref="E68:E69"/>
    <mergeCell ref="F68:F69"/>
    <mergeCell ref="A68:A69"/>
    <mergeCell ref="B68:B69"/>
    <mergeCell ref="C68:C69"/>
    <mergeCell ref="D68:D69"/>
    <mergeCell ref="E66:E67"/>
    <mergeCell ref="F66:F67"/>
    <mergeCell ref="A66:A67"/>
    <mergeCell ref="B66:B67"/>
    <mergeCell ref="C66:C67"/>
    <mergeCell ref="D66:D67"/>
    <mergeCell ref="G64:G65"/>
    <mergeCell ref="H64:H65"/>
    <mergeCell ref="E64:E65"/>
    <mergeCell ref="F64:F65"/>
    <mergeCell ref="A64:A65"/>
    <mergeCell ref="B64:B65"/>
    <mergeCell ref="C64:C65"/>
    <mergeCell ref="D64:D65"/>
    <mergeCell ref="E62:E63"/>
    <mergeCell ref="F62:F63"/>
    <mergeCell ref="A62:A63"/>
    <mergeCell ref="B62:B63"/>
    <mergeCell ref="C62:C63"/>
    <mergeCell ref="D62:D63"/>
    <mergeCell ref="G60:G61"/>
    <mergeCell ref="H60:H61"/>
    <mergeCell ref="E60:E61"/>
    <mergeCell ref="F60:F61"/>
    <mergeCell ref="A60:A61"/>
    <mergeCell ref="B60:B61"/>
    <mergeCell ref="C60:C61"/>
    <mergeCell ref="D60:D61"/>
    <mergeCell ref="H58:H59"/>
    <mergeCell ref="E58:E59"/>
    <mergeCell ref="F58:F59"/>
    <mergeCell ref="A58:A59"/>
    <mergeCell ref="B58:B59"/>
    <mergeCell ref="C58:C59"/>
    <mergeCell ref="D58:D59"/>
    <mergeCell ref="G56:G57"/>
    <mergeCell ref="H56:H57"/>
    <mergeCell ref="E56:E57"/>
    <mergeCell ref="F56:F57"/>
    <mergeCell ref="A56:A57"/>
    <mergeCell ref="B56:B57"/>
    <mergeCell ref="C56:C57"/>
    <mergeCell ref="D56:D57"/>
    <mergeCell ref="G54:G55"/>
    <mergeCell ref="H54:H55"/>
    <mergeCell ref="E54:E55"/>
    <mergeCell ref="F54:F55"/>
    <mergeCell ref="A54:A55"/>
    <mergeCell ref="B54:B55"/>
    <mergeCell ref="C54:C55"/>
    <mergeCell ref="D54:D55"/>
    <mergeCell ref="G52:G53"/>
    <mergeCell ref="H52:H53"/>
    <mergeCell ref="E52:E53"/>
    <mergeCell ref="F52:F53"/>
    <mergeCell ref="A52:A53"/>
    <mergeCell ref="B52:B53"/>
    <mergeCell ref="C52:C53"/>
    <mergeCell ref="D52:D53"/>
    <mergeCell ref="F50:F51"/>
    <mergeCell ref="H50:H51"/>
    <mergeCell ref="D50:D51"/>
    <mergeCell ref="E50:E51"/>
    <mergeCell ref="H48:H49"/>
    <mergeCell ref="A50:A51"/>
    <mergeCell ref="B50:B51"/>
    <mergeCell ref="C50:C51"/>
    <mergeCell ref="F48:F49"/>
    <mergeCell ref="G48:G49"/>
    <mergeCell ref="B48:B49"/>
    <mergeCell ref="C48:C49"/>
    <mergeCell ref="D48:D49"/>
    <mergeCell ref="E48:E49"/>
    <mergeCell ref="G46:G47"/>
    <mergeCell ref="H46:H47"/>
    <mergeCell ref="E46:E47"/>
    <mergeCell ref="F46:F47"/>
    <mergeCell ref="A46:A49"/>
    <mergeCell ref="B46:B47"/>
    <mergeCell ref="C46:C47"/>
    <mergeCell ref="D46:D47"/>
    <mergeCell ref="G44:G45"/>
    <mergeCell ref="H44:H45"/>
    <mergeCell ref="E44:E45"/>
    <mergeCell ref="F44:F45"/>
    <mergeCell ref="A44:A45"/>
    <mergeCell ref="B44:B45"/>
    <mergeCell ref="C44:C45"/>
    <mergeCell ref="D44:D45"/>
    <mergeCell ref="G36:G37"/>
    <mergeCell ref="B36:B37"/>
    <mergeCell ref="C36:C37"/>
    <mergeCell ref="D36:D37"/>
    <mergeCell ref="E36:E37"/>
    <mergeCell ref="G42:G43"/>
    <mergeCell ref="H42:H43"/>
    <mergeCell ref="E42:E43"/>
    <mergeCell ref="F42:F43"/>
    <mergeCell ref="H40:H41"/>
    <mergeCell ref="B42:B43"/>
    <mergeCell ref="C42:C43"/>
    <mergeCell ref="D42:D43"/>
    <mergeCell ref="F40:F41"/>
    <mergeCell ref="G40:G41"/>
    <mergeCell ref="B40:B41"/>
    <mergeCell ref="C40:C41"/>
    <mergeCell ref="D40:D41"/>
    <mergeCell ref="E40:E41"/>
    <mergeCell ref="G34:G35"/>
    <mergeCell ref="H34:H35"/>
    <mergeCell ref="E34:E35"/>
    <mergeCell ref="F34:F35"/>
    <mergeCell ref="H32:H33"/>
    <mergeCell ref="A34:A43"/>
    <mergeCell ref="B34:B35"/>
    <mergeCell ref="C34:C35"/>
    <mergeCell ref="D34:D35"/>
    <mergeCell ref="F32:F33"/>
    <mergeCell ref="G32:G33"/>
    <mergeCell ref="B32:B33"/>
    <mergeCell ref="C32:C33"/>
    <mergeCell ref="D32:D33"/>
    <mergeCell ref="E32:E33"/>
    <mergeCell ref="G38:G39"/>
    <mergeCell ref="H38:H39"/>
    <mergeCell ref="E38:E39"/>
    <mergeCell ref="F38:F39"/>
    <mergeCell ref="H36:H37"/>
    <mergeCell ref="B38:B39"/>
    <mergeCell ref="C38:C39"/>
    <mergeCell ref="D38:D39"/>
    <mergeCell ref="F36:F37"/>
    <mergeCell ref="G28:G29"/>
    <mergeCell ref="H28:H29"/>
    <mergeCell ref="E28:E29"/>
    <mergeCell ref="F28:F29"/>
    <mergeCell ref="H26:H27"/>
    <mergeCell ref="B28:B29"/>
    <mergeCell ref="C28:C29"/>
    <mergeCell ref="D28:D29"/>
    <mergeCell ref="F26:F27"/>
    <mergeCell ref="G26:G27"/>
    <mergeCell ref="B26:B27"/>
    <mergeCell ref="C26:C27"/>
    <mergeCell ref="D26:D27"/>
    <mergeCell ref="E26:E27"/>
    <mergeCell ref="G24:G25"/>
    <mergeCell ref="H24:H25"/>
    <mergeCell ref="E24:E25"/>
    <mergeCell ref="F24:F25"/>
    <mergeCell ref="B24:B25"/>
    <mergeCell ref="C24:C25"/>
    <mergeCell ref="D24:D25"/>
    <mergeCell ref="G22:G23"/>
    <mergeCell ref="H22:H23"/>
    <mergeCell ref="E22:E23"/>
    <mergeCell ref="F22:F23"/>
    <mergeCell ref="B22:B23"/>
    <mergeCell ref="C22:C23"/>
    <mergeCell ref="D22:D23"/>
    <mergeCell ref="G20:G21"/>
    <mergeCell ref="H20:H21"/>
    <mergeCell ref="E20:E21"/>
    <mergeCell ref="F20:F21"/>
    <mergeCell ref="A20:A21"/>
    <mergeCell ref="B20:B21"/>
    <mergeCell ref="C20:C21"/>
    <mergeCell ref="D20:D21"/>
    <mergeCell ref="F18:F19"/>
    <mergeCell ref="G18:G19"/>
    <mergeCell ref="B18:B19"/>
    <mergeCell ref="C18:C19"/>
    <mergeCell ref="D18:D19"/>
    <mergeCell ref="E18:E19"/>
    <mergeCell ref="A10:A19"/>
    <mergeCell ref="G16:G17"/>
    <mergeCell ref="H16:H17"/>
    <mergeCell ref="E16:E17"/>
    <mergeCell ref="F16:F17"/>
    <mergeCell ref="H14:H15"/>
    <mergeCell ref="B16:B17"/>
    <mergeCell ref="C16:C17"/>
    <mergeCell ref="D16:D17"/>
    <mergeCell ref="F14:F15"/>
    <mergeCell ref="G14:G15"/>
    <mergeCell ref="B14:B15"/>
    <mergeCell ref="C14:C15"/>
    <mergeCell ref="D14:D15"/>
    <mergeCell ref="E14:E15"/>
    <mergeCell ref="G12:G13"/>
    <mergeCell ref="H12:H13"/>
    <mergeCell ref="E12:E13"/>
    <mergeCell ref="F12:F13"/>
    <mergeCell ref="H10:H11"/>
    <mergeCell ref="B12:B13"/>
    <mergeCell ref="C12:C13"/>
    <mergeCell ref="D12:D13"/>
    <mergeCell ref="F10:F11"/>
    <mergeCell ref="G10:G11"/>
    <mergeCell ref="B10:B11"/>
    <mergeCell ref="C10:C11"/>
    <mergeCell ref="D10:D11"/>
    <mergeCell ref="E10:E11"/>
    <mergeCell ref="A4:H4"/>
    <mergeCell ref="A5:A7"/>
    <mergeCell ref="B5:B7"/>
    <mergeCell ref="G8:G9"/>
    <mergeCell ref="H8:H9"/>
    <mergeCell ref="E8:E9"/>
    <mergeCell ref="F8:F9"/>
    <mergeCell ref="A8:A9"/>
    <mergeCell ref="B8:B9"/>
    <mergeCell ref="C8:C9"/>
    <mergeCell ref="D8:D9"/>
  </mergeCells>
  <conditionalFormatting sqref="F1:G7 G8:G93 F94:G1048576">
    <cfRule type="cellIs" dxfId="12" priority="5" operator="equal">
      <formula>"X"</formula>
    </cfRule>
  </conditionalFormatting>
  <conditionalFormatting sqref="G8:G93">
    <cfRule type="cellIs" dxfId="11" priority="137" operator="greaterThan">
      <formula>45458</formula>
    </cfRule>
  </conditionalFormatting>
  <conditionalFormatting sqref="G8:L93">
    <cfRule type="cellIs" dxfId="10" priority="14" operator="notEqual">
      <formula>0</formula>
    </cfRule>
  </conditionalFormatting>
  <conditionalFormatting sqref="H8:H93">
    <cfRule type="cellIs" dxfId="9" priority="79" operator="greaterThan">
      <formula>45122</formula>
    </cfRule>
  </conditionalFormatting>
  <conditionalFormatting sqref="H8:K93">
    <cfRule type="cellIs" dxfId="8" priority="17" operator="equal">
      <formula>"X"</formula>
    </cfRule>
  </conditionalFormatting>
  <conditionalFormatting sqref="I8:I93">
    <cfRule type="cellIs" dxfId="7" priority="27" operator="greaterThan">
      <formula>45153</formula>
    </cfRule>
  </conditionalFormatting>
  <conditionalFormatting sqref="J8:J93">
    <cfRule type="cellIs" dxfId="6" priority="70" operator="greaterThan">
      <formula>45184</formula>
    </cfRule>
  </conditionalFormatting>
  <conditionalFormatting sqref="K8:K93">
    <cfRule type="cellIs" dxfId="5" priority="120" operator="greaterThan">
      <formula>45214</formula>
    </cfRule>
  </conditionalFormatting>
  <conditionalFormatting sqref="L8:L93">
    <cfRule type="cellIs" dxfId="4" priority="15" operator="equal">
      <formula>"X"</formula>
    </cfRule>
    <cfRule type="cellIs" dxfId="3" priority="119" operator="greaterThan">
      <formula>45245</formula>
    </cfRule>
  </conditionalFormatting>
  <conditionalFormatting sqref="M8:M93">
    <cfRule type="cellIs" dxfId="2" priority="12" operator="notEqual">
      <formula>0</formula>
    </cfRule>
    <cfRule type="cellIs" dxfId="1" priority="118" operator="greaterThan">
      <formula>45275</formula>
    </cfRule>
  </conditionalFormatting>
  <conditionalFormatting sqref="M8:N93">
    <cfRule type="cellIs" dxfId="0" priority="11" operator="equal">
      <formula>"X"</formula>
    </cfRule>
  </conditionalFormatting>
  <pageMargins left="0.39370078740157483" right="0.39370078740157483" top="0.39370078740157483" bottom="0.59055118110236227" header="0.31496062992125984" footer="0.31496062992125984"/>
  <pageSetup paperSize="9" scale="77" orientation="portrait" r:id="rId1"/>
  <ignoredErrors>
    <ignoredError sqref="J9 K9 J11 J13 J15 J17 J19 J21 J23 J25 J27 J29 J33 J35 J37 J39 J41 J43 J45 J47 J49 J51 J53 J55 J57 J59 J61 J63 J65 J67 J69 J71 J73 J75 J77 J79 J81 J83 J85 J87 J93 K11 K13 K15 K17 K19 K21 K23 K25 K27 K29 K33 K35 K37 K39 K41 K43 K45 K47 K49 K51 K53 K55 K57 K59 K61 K63 K65 K67 K69 K71 K73 K75 K77 K79 K81 K83 K85 K87 K93"/>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5" zoomScale="70" zoomScaleNormal="70" workbookViewId="0">
      <selection activeCell="Y47" sqref="Y47"/>
    </sheetView>
  </sheetViews>
  <sheetFormatPr defaultRowHeight="15" x14ac:dyDescent="0.25"/>
  <cols>
    <col min="1" max="26" width="8.5703125" customWidth="1"/>
  </cols>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0" zoomScale="70" zoomScaleNormal="70" workbookViewId="0">
      <selection activeCell="AD32" sqref="AD32"/>
    </sheetView>
  </sheetViews>
  <sheetFormatPr defaultRowHeight="15" x14ac:dyDescent="0.25"/>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11" zoomScale="70" zoomScaleNormal="70" workbookViewId="0">
      <selection activeCell="AA31" sqref="AA31"/>
    </sheetView>
  </sheetViews>
  <sheetFormatPr defaultRowHeight="15" x14ac:dyDescent="0.25"/>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9"/>
  <sheetViews>
    <sheetView workbookViewId="0">
      <selection activeCell="H22" sqref="H22"/>
    </sheetView>
  </sheetViews>
  <sheetFormatPr defaultColWidth="32.5703125" defaultRowHeight="15" x14ac:dyDescent="0.25"/>
  <cols>
    <col min="1" max="1" width="14.28515625" bestFit="1" customWidth="1"/>
    <col min="2" max="2" width="10.5703125" bestFit="1" customWidth="1"/>
    <col min="3" max="3" width="10.85546875" bestFit="1" customWidth="1"/>
    <col min="4" max="4" width="7.140625" bestFit="1" customWidth="1"/>
    <col min="5" max="5" width="9.5703125" bestFit="1" customWidth="1"/>
    <col min="6" max="6" width="10.42578125" bestFit="1" customWidth="1"/>
    <col min="7" max="7" width="9.5703125" bestFit="1" customWidth="1"/>
    <col min="8" max="8" width="13.7109375" bestFit="1" customWidth="1"/>
    <col min="9" max="9" width="7.7109375" bestFit="1" customWidth="1"/>
    <col min="10" max="10" width="11.7109375" bestFit="1" customWidth="1"/>
    <col min="11" max="11" width="13.5703125" bestFit="1" customWidth="1"/>
    <col min="12" max="12" width="16" bestFit="1" customWidth="1"/>
    <col min="13" max="13" width="10.5703125" bestFit="1" customWidth="1"/>
    <col min="14" max="14" width="18.42578125" bestFit="1" customWidth="1"/>
    <col min="15" max="15" width="9.5703125" bestFit="1" customWidth="1"/>
    <col min="16" max="16" width="13.5703125" bestFit="1" customWidth="1"/>
    <col min="17" max="17" width="17.85546875" bestFit="1" customWidth="1"/>
    <col min="18" max="18" width="10" bestFit="1" customWidth="1"/>
    <col min="19" max="19" width="10.5703125" bestFit="1" customWidth="1"/>
  </cols>
  <sheetData>
    <row r="1" spans="1:19" s="7" customFormat="1" x14ac:dyDescent="0.25">
      <c r="A1" s="6" t="s">
        <v>233</v>
      </c>
      <c r="B1" s="6" t="s">
        <v>234</v>
      </c>
      <c r="C1" s="6" t="s">
        <v>235</v>
      </c>
      <c r="D1" s="6" t="s">
        <v>27</v>
      </c>
      <c r="E1" s="6" t="s">
        <v>236</v>
      </c>
      <c r="F1" s="6" t="s">
        <v>237</v>
      </c>
      <c r="G1" s="6" t="s">
        <v>238</v>
      </c>
      <c r="H1" s="6" t="s">
        <v>239</v>
      </c>
      <c r="I1" s="6" t="s">
        <v>240</v>
      </c>
      <c r="J1" s="6" t="s">
        <v>241</v>
      </c>
      <c r="K1" s="6" t="s">
        <v>242</v>
      </c>
      <c r="L1" s="6" t="s">
        <v>243</v>
      </c>
      <c r="M1" s="6" t="s">
        <v>244</v>
      </c>
      <c r="N1" s="6" t="s">
        <v>28</v>
      </c>
      <c r="O1" s="6" t="s">
        <v>245</v>
      </c>
      <c r="P1" s="10" t="s">
        <v>246</v>
      </c>
      <c r="Q1" s="10" t="s">
        <v>247</v>
      </c>
      <c r="R1" s="10" t="s">
        <v>248</v>
      </c>
      <c r="S1" s="10" t="s">
        <v>249</v>
      </c>
    </row>
    <row r="2" spans="1:19" s="5" customFormat="1" x14ac:dyDescent="0.25">
      <c r="A2" s="131">
        <v>1</v>
      </c>
      <c r="B2" s="131">
        <v>2</v>
      </c>
      <c r="C2" s="131">
        <v>3</v>
      </c>
      <c r="D2" s="131">
        <v>4</v>
      </c>
      <c r="E2" s="131">
        <v>5</v>
      </c>
      <c r="F2" s="131">
        <v>6</v>
      </c>
      <c r="G2" s="131">
        <v>7</v>
      </c>
      <c r="H2" s="131">
        <v>8</v>
      </c>
      <c r="I2" s="131">
        <v>9</v>
      </c>
      <c r="J2" s="131">
        <v>10</v>
      </c>
      <c r="K2" s="134">
        <v>11</v>
      </c>
      <c r="L2" s="131">
        <v>12</v>
      </c>
      <c r="M2" s="131">
        <v>13</v>
      </c>
      <c r="N2" s="131">
        <v>14</v>
      </c>
      <c r="O2" s="131">
        <v>15</v>
      </c>
      <c r="P2" s="132">
        <v>16</v>
      </c>
      <c r="Q2" s="132">
        <v>17</v>
      </c>
      <c r="R2" s="132">
        <v>18</v>
      </c>
      <c r="S2" s="132">
        <v>19</v>
      </c>
    </row>
    <row r="3" spans="1:19" s="8" customFormat="1" ht="45" x14ac:dyDescent="0.25">
      <c r="A3" s="137" t="s">
        <v>250</v>
      </c>
      <c r="B3" s="138" t="s">
        <v>251</v>
      </c>
      <c r="C3" s="138" t="s">
        <v>252</v>
      </c>
      <c r="D3" s="137" t="s">
        <v>253</v>
      </c>
      <c r="E3" s="138" t="s">
        <v>254</v>
      </c>
      <c r="F3" s="138" t="s">
        <v>255</v>
      </c>
      <c r="G3" s="137" t="s">
        <v>256</v>
      </c>
      <c r="H3" s="138" t="s">
        <v>257</v>
      </c>
      <c r="I3" s="137" t="s">
        <v>258</v>
      </c>
      <c r="J3" s="138" t="s">
        <v>259</v>
      </c>
      <c r="K3" s="135" t="s">
        <v>260</v>
      </c>
      <c r="L3" s="138" t="s">
        <v>261</v>
      </c>
      <c r="M3" s="138" t="s">
        <v>262</v>
      </c>
      <c r="N3" s="137" t="s">
        <v>263</v>
      </c>
      <c r="O3" s="138" t="s">
        <v>264</v>
      </c>
      <c r="P3" s="138" t="s">
        <v>265</v>
      </c>
      <c r="Q3" s="138" t="s">
        <v>266</v>
      </c>
      <c r="R3" s="138" t="s">
        <v>267</v>
      </c>
      <c r="S3" s="137" t="s">
        <v>268</v>
      </c>
    </row>
    <row r="4" spans="1:19" s="9" customFormat="1" x14ac:dyDescent="0.25">
      <c r="A4" s="861"/>
      <c r="B4" s="861"/>
      <c r="C4" s="861"/>
      <c r="D4" s="861"/>
      <c r="E4" s="861"/>
      <c r="F4" s="861"/>
      <c r="G4" s="861"/>
      <c r="H4" s="861"/>
      <c r="I4" s="861"/>
      <c r="J4" s="861"/>
      <c r="L4" s="861"/>
      <c r="M4" s="861"/>
      <c r="N4" s="861"/>
      <c r="O4" s="861"/>
      <c r="P4" s="861"/>
      <c r="Q4" s="861"/>
      <c r="R4" s="861"/>
      <c r="S4" s="861"/>
    </row>
    <row r="5" spans="1:19" s="9" customFormat="1" x14ac:dyDescent="0.25">
      <c r="A5" s="12"/>
      <c r="B5" s="12"/>
      <c r="C5" s="12"/>
      <c r="D5" s="12"/>
      <c r="E5" s="12"/>
      <c r="F5" s="12"/>
      <c r="G5" s="12"/>
      <c r="H5" s="12"/>
      <c r="I5" s="12"/>
      <c r="J5" s="12"/>
      <c r="K5" s="12"/>
      <c r="L5" s="12"/>
      <c r="M5" s="12"/>
      <c r="N5" s="12"/>
      <c r="O5" s="12"/>
      <c r="P5" s="12"/>
      <c r="Q5" s="12"/>
      <c r="R5" s="12"/>
      <c r="S5" s="12"/>
    </row>
    <row r="6" spans="1:19" s="9" customFormat="1" x14ac:dyDescent="0.25"/>
    <row r="7" spans="1:19" s="9" customFormat="1" x14ac:dyDescent="0.25"/>
    <row r="8" spans="1:19" s="11" customFormat="1" x14ac:dyDescent="0.25">
      <c r="A8" s="10" t="s">
        <v>269</v>
      </c>
      <c r="B8" s="10" t="s">
        <v>270</v>
      </c>
      <c r="C8" s="10" t="s">
        <v>271</v>
      </c>
      <c r="D8" s="10" t="s">
        <v>272</v>
      </c>
      <c r="E8" s="10" t="s">
        <v>88</v>
      </c>
      <c r="F8" s="10" t="s">
        <v>273</v>
      </c>
      <c r="G8" s="10" t="s">
        <v>274</v>
      </c>
      <c r="H8" s="10" t="s">
        <v>275</v>
      </c>
      <c r="I8" s="10" t="s">
        <v>276</v>
      </c>
      <c r="J8" s="10" t="s">
        <v>277</v>
      </c>
      <c r="K8" s="10" t="s">
        <v>278</v>
      </c>
      <c r="L8" s="10" t="s">
        <v>279</v>
      </c>
      <c r="M8" s="10" t="s">
        <v>280</v>
      </c>
      <c r="N8" s="10" t="s">
        <v>281</v>
      </c>
      <c r="O8" s="10" t="s">
        <v>282</v>
      </c>
      <c r="P8" s="10" t="s">
        <v>283</v>
      </c>
      <c r="Q8" s="10" t="s">
        <v>284</v>
      </c>
      <c r="R8" s="10" t="s">
        <v>285</v>
      </c>
      <c r="S8" s="10" t="s">
        <v>286</v>
      </c>
    </row>
    <row r="9" spans="1:19" s="9" customFormat="1" x14ac:dyDescent="0.25">
      <c r="A9" s="136">
        <v>20</v>
      </c>
      <c r="B9" s="132">
        <v>21</v>
      </c>
      <c r="C9" s="136">
        <v>22</v>
      </c>
      <c r="D9" s="136">
        <v>23</v>
      </c>
      <c r="E9" s="136">
        <v>24</v>
      </c>
      <c r="F9" s="136">
        <v>25</v>
      </c>
      <c r="G9" s="132">
        <v>26</v>
      </c>
      <c r="H9" s="136">
        <v>27</v>
      </c>
      <c r="I9" s="132">
        <v>28</v>
      </c>
      <c r="J9" s="132">
        <v>29</v>
      </c>
      <c r="K9" s="132">
        <v>30</v>
      </c>
      <c r="L9" s="132">
        <v>31</v>
      </c>
      <c r="M9" s="133">
        <v>32</v>
      </c>
      <c r="N9" s="133">
        <v>33</v>
      </c>
      <c r="O9" s="133">
        <v>34</v>
      </c>
      <c r="P9" s="133">
        <v>36</v>
      </c>
      <c r="Q9" s="133"/>
      <c r="R9" s="133">
        <v>37</v>
      </c>
      <c r="S9" s="133">
        <v>38</v>
      </c>
    </row>
    <row r="10" spans="1:19" s="9" customFormat="1" ht="45" x14ac:dyDescent="0.25">
      <c r="A10" s="141" t="s">
        <v>287</v>
      </c>
      <c r="B10" s="137" t="s">
        <v>288</v>
      </c>
      <c r="C10" s="141" t="s">
        <v>289</v>
      </c>
      <c r="D10" s="141" t="s">
        <v>290</v>
      </c>
      <c r="E10" s="141" t="s">
        <v>291</v>
      </c>
      <c r="F10" s="141" t="s">
        <v>292</v>
      </c>
      <c r="G10" s="137" t="s">
        <v>293</v>
      </c>
      <c r="H10" s="141" t="s">
        <v>294</v>
      </c>
      <c r="I10" s="137" t="s">
        <v>295</v>
      </c>
      <c r="J10" s="138" t="s">
        <v>296</v>
      </c>
      <c r="K10" s="138" t="s">
        <v>297</v>
      </c>
      <c r="L10" s="138" t="s">
        <v>298</v>
      </c>
      <c r="M10" s="140" t="s">
        <v>299</v>
      </c>
      <c r="N10" s="140" t="s">
        <v>300</v>
      </c>
      <c r="O10" s="140" t="s">
        <v>301</v>
      </c>
      <c r="P10" s="140" t="s">
        <v>302</v>
      </c>
      <c r="Q10" s="140" t="s">
        <v>303</v>
      </c>
      <c r="R10" s="140" t="s">
        <v>304</v>
      </c>
      <c r="S10" s="140" t="s">
        <v>305</v>
      </c>
    </row>
    <row r="11" spans="1:19" s="9" customFormat="1" x14ac:dyDescent="0.25">
      <c r="A11" s="139"/>
      <c r="B11" s="142"/>
      <c r="C11" s="864"/>
      <c r="D11" s="862"/>
      <c r="E11" s="862"/>
      <c r="F11" s="863"/>
      <c r="G11" s="142"/>
      <c r="H11" s="139"/>
      <c r="I11" s="862"/>
      <c r="J11" s="862"/>
      <c r="K11" s="862"/>
      <c r="L11" s="863"/>
      <c r="M11" s="861"/>
      <c r="N11" s="861"/>
      <c r="O11" s="861"/>
      <c r="P11" s="861"/>
      <c r="Q11" s="861"/>
      <c r="R11" s="861"/>
      <c r="S11" s="861"/>
    </row>
    <row r="12" spans="1:19" s="9" customFormat="1" x14ac:dyDescent="0.25">
      <c r="A12" s="12"/>
      <c r="B12" s="12"/>
      <c r="C12" s="12"/>
      <c r="D12" s="12"/>
      <c r="E12" s="12"/>
      <c r="F12" s="12"/>
      <c r="G12" s="12"/>
      <c r="H12" s="12"/>
      <c r="I12" s="12"/>
      <c r="J12" s="12"/>
      <c r="K12" s="12"/>
      <c r="L12" s="12"/>
      <c r="M12" s="12"/>
      <c r="N12" s="12"/>
      <c r="O12" s="12"/>
      <c r="P12" s="12"/>
      <c r="Q12" s="12"/>
      <c r="R12" s="12"/>
      <c r="S12" s="12"/>
    </row>
    <row r="13" spans="1:19" s="9" customFormat="1" x14ac:dyDescent="0.25"/>
    <row r="14" spans="1:19" s="9" customFormat="1" x14ac:dyDescent="0.25"/>
    <row r="15" spans="1:19" s="11" customFormat="1" x14ac:dyDescent="0.25">
      <c r="A15" s="10" t="s">
        <v>306</v>
      </c>
      <c r="B15" s="10" t="s">
        <v>307</v>
      </c>
      <c r="C15" s="10" t="s">
        <v>308</v>
      </c>
      <c r="D15" s="10" t="s">
        <v>309</v>
      </c>
      <c r="E15" s="10" t="s">
        <v>310</v>
      </c>
      <c r="F15" s="10" t="s">
        <v>311</v>
      </c>
      <c r="G15" s="10" t="s">
        <v>312</v>
      </c>
      <c r="H15" s="10" t="s">
        <v>313</v>
      </c>
      <c r="I15" s="10" t="s">
        <v>314</v>
      </c>
      <c r="J15" s="10" t="s">
        <v>315</v>
      </c>
      <c r="K15" s="10" t="s">
        <v>316</v>
      </c>
      <c r="L15" s="10" t="s">
        <v>317</v>
      </c>
      <c r="M15" s="10" t="s">
        <v>318</v>
      </c>
      <c r="N15" s="10" t="s">
        <v>319</v>
      </c>
      <c r="O15" s="10" t="s">
        <v>320</v>
      </c>
      <c r="P15" s="10" t="s">
        <v>321</v>
      </c>
      <c r="Q15" s="10" t="s">
        <v>322</v>
      </c>
      <c r="R15" s="10" t="s">
        <v>323</v>
      </c>
    </row>
    <row r="16" spans="1:19" s="9" customFormat="1" x14ac:dyDescent="0.25">
      <c r="A16" s="136">
        <v>39</v>
      </c>
      <c r="B16" s="136">
        <v>40</v>
      </c>
      <c r="C16" s="136">
        <v>41</v>
      </c>
      <c r="D16" s="136">
        <v>42</v>
      </c>
      <c r="E16" s="136">
        <v>43</v>
      </c>
      <c r="F16" s="136">
        <v>44</v>
      </c>
      <c r="G16" s="136">
        <v>45</v>
      </c>
      <c r="H16" s="136">
        <v>46</v>
      </c>
      <c r="I16" s="136">
        <v>47</v>
      </c>
      <c r="J16" s="136">
        <v>48</v>
      </c>
      <c r="K16" s="136">
        <v>49</v>
      </c>
      <c r="L16" s="136">
        <v>50</v>
      </c>
      <c r="M16" s="136">
        <v>51</v>
      </c>
      <c r="N16" s="136">
        <v>52</v>
      </c>
      <c r="O16" s="136">
        <v>53</v>
      </c>
      <c r="P16" s="136">
        <v>54</v>
      </c>
      <c r="Q16" s="136">
        <v>55</v>
      </c>
      <c r="R16" s="136">
        <v>56</v>
      </c>
    </row>
    <row r="17" spans="1:18" s="9" customFormat="1" ht="51" customHeight="1" x14ac:dyDescent="0.25">
      <c r="A17" s="143" t="s">
        <v>324</v>
      </c>
      <c r="B17" s="141" t="s">
        <v>325</v>
      </c>
      <c r="C17" s="141" t="s">
        <v>326</v>
      </c>
      <c r="D17" s="143" t="s">
        <v>327</v>
      </c>
      <c r="E17" s="143" t="s">
        <v>328</v>
      </c>
      <c r="F17" s="141" t="s">
        <v>329</v>
      </c>
      <c r="G17" s="141" t="s">
        <v>330</v>
      </c>
      <c r="H17" s="141" t="s">
        <v>331</v>
      </c>
      <c r="I17" s="141" t="s">
        <v>332</v>
      </c>
      <c r="J17" s="141" t="s">
        <v>333</v>
      </c>
      <c r="K17" s="141" t="s">
        <v>334</v>
      </c>
      <c r="L17" s="141" t="s">
        <v>335</v>
      </c>
      <c r="M17" s="141" t="s">
        <v>336</v>
      </c>
      <c r="N17" s="141" t="s">
        <v>337</v>
      </c>
      <c r="O17" s="141" t="s">
        <v>333</v>
      </c>
      <c r="P17" s="141" t="s">
        <v>334</v>
      </c>
      <c r="Q17" s="141" t="s">
        <v>335</v>
      </c>
      <c r="R17" s="141" t="s">
        <v>336</v>
      </c>
    </row>
    <row r="18" spans="1:18" x14ac:dyDescent="0.25">
      <c r="A18" s="858"/>
      <c r="B18" s="859"/>
      <c r="C18" s="859"/>
      <c r="D18" s="859"/>
      <c r="E18" s="859"/>
      <c r="F18" s="859"/>
      <c r="G18" s="859"/>
      <c r="H18" s="859"/>
      <c r="I18" s="859"/>
      <c r="J18" s="859"/>
      <c r="K18" s="859"/>
      <c r="L18" s="859"/>
      <c r="M18" s="859"/>
      <c r="N18" s="859"/>
      <c r="O18" s="859"/>
      <c r="P18" s="859"/>
      <c r="Q18" s="859"/>
      <c r="R18" s="860"/>
    </row>
    <row r="19" spans="1:18" x14ac:dyDescent="0.25">
      <c r="A19" s="13"/>
      <c r="B19" s="13"/>
      <c r="C19" s="13"/>
      <c r="D19" s="13"/>
      <c r="E19" s="13"/>
      <c r="F19" s="13"/>
      <c r="G19" s="13"/>
      <c r="H19" s="13"/>
      <c r="I19" s="13"/>
      <c r="J19" s="13"/>
      <c r="K19" s="13"/>
      <c r="L19" s="13"/>
      <c r="M19" s="13"/>
      <c r="N19" s="13"/>
      <c r="O19" s="13"/>
      <c r="P19" s="13"/>
      <c r="Q19" s="13"/>
      <c r="R19" s="13"/>
    </row>
  </sheetData>
  <mergeCells count="6">
    <mergeCell ref="A18:R18"/>
    <mergeCell ref="A4:J4"/>
    <mergeCell ref="L4:S4"/>
    <mergeCell ref="M11:S11"/>
    <mergeCell ref="I11:L11"/>
    <mergeCell ref="C11:F11"/>
  </mergeCells>
  <pageMargins left="0.70866141732283472" right="0.51181102362204722" top="1.5748031496062993" bottom="0.78740157480314965"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9385bef-10ae-4e0e-81c5-4b210e5e0928">
      <Terms xmlns="http://schemas.microsoft.com/office/infopath/2007/PartnerControls"/>
    </lcf76f155ced4ddcb4097134ff3c332f>
    <TaxCatchAll xmlns="dc0537b3-42a7-43c4-afb7-6de1231fa0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E2BE4B9E09AB4DB068160D91E22E07" ma:contentTypeVersion="15" ma:contentTypeDescription="Crie um novo documento." ma:contentTypeScope="" ma:versionID="6d0cebdb6c5b1691c9a674b6b72f4a48">
  <xsd:schema xmlns:xsd="http://www.w3.org/2001/XMLSchema" xmlns:xs="http://www.w3.org/2001/XMLSchema" xmlns:p="http://schemas.microsoft.com/office/2006/metadata/properties" xmlns:ns2="b9385bef-10ae-4e0e-81c5-4b210e5e0928" xmlns:ns3="dc0537b3-42a7-43c4-afb7-6de1231fa0bc" targetNamespace="http://schemas.microsoft.com/office/2006/metadata/properties" ma:root="true" ma:fieldsID="848df4d417d4d3a9a66027810bce90ed" ns2:_="" ns3:_="">
    <xsd:import namespace="b9385bef-10ae-4e0e-81c5-4b210e5e0928"/>
    <xsd:import namespace="dc0537b3-42a7-43c4-afb7-6de1231fa0bc"/>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385bef-10ae-4e0e-81c5-4b210e5e09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7456b497-dbfe-42a4-984a-0fefd549a7d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0537b3-42a7-43c4-afb7-6de1231fa0b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89712af-7bbf-4151-a9f5-85af85ff11b6}" ma:internalName="TaxCatchAll" ma:showField="CatchAllData" ma:web="dc0537b3-42a7-43c4-afb7-6de1231fa0b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A697C3-7CBE-4489-B577-931EDA5A42D6}">
  <ds:schemaRefs>
    <ds:schemaRef ds:uri="http://schemas.microsoft.com/office/2006/metadata/properties"/>
    <ds:schemaRef ds:uri="http://schemas.microsoft.com/office/infopath/2007/PartnerControls"/>
    <ds:schemaRef ds:uri="b9385bef-10ae-4e0e-81c5-4b210e5e0928"/>
    <ds:schemaRef ds:uri="dc0537b3-42a7-43c4-afb7-6de1231fa0bc"/>
  </ds:schemaRefs>
</ds:datastoreItem>
</file>

<file path=customXml/itemProps2.xml><?xml version="1.0" encoding="utf-8"?>
<ds:datastoreItem xmlns:ds="http://schemas.openxmlformats.org/officeDocument/2006/customXml" ds:itemID="{F3102D1C-A51D-472E-B6C5-7F3C8A9A06DD}">
  <ds:schemaRefs>
    <ds:schemaRef ds:uri="http://schemas.microsoft.com/sharepoint/v3/contenttype/forms"/>
  </ds:schemaRefs>
</ds:datastoreItem>
</file>

<file path=customXml/itemProps3.xml><?xml version="1.0" encoding="utf-8"?>
<ds:datastoreItem xmlns:ds="http://schemas.openxmlformats.org/officeDocument/2006/customXml" ds:itemID="{966824D4-85F7-48C3-A71F-36322C1B4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385bef-10ae-4e0e-81c5-4b210e5e0928"/>
    <ds:schemaRef ds:uri="dc0537b3-42a7-43c4-afb7-6de1231fa0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DATOS</vt:lpstr>
      <vt:lpstr>Info Atrasada</vt:lpstr>
      <vt:lpstr>GRAF REC X VAL</vt:lpstr>
      <vt:lpstr>GRAF DIA X NOC</vt:lpstr>
      <vt:lpstr>GRAF APROVECHAMIENTO</vt:lpstr>
      <vt:lpstr>COLUMNAS del LHD</vt:lpstr>
      <vt:lpstr>DATOS!Area_de_impressao</vt:lpstr>
      <vt:lpstr>'Info Atrasada'!Area_de_impressao</vt:lpstr>
    </vt:vector>
  </TitlesOfParts>
  <Manager/>
  <Company>Grizli777</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carsamma</dc:creator>
  <cp:keywords/>
  <dc:description/>
  <cp:lastModifiedBy>CON NS Taveira (CGNA)</cp:lastModifiedBy>
  <cp:revision/>
  <dcterms:created xsi:type="dcterms:W3CDTF">2009-11-12T12:59:50Z</dcterms:created>
  <dcterms:modified xsi:type="dcterms:W3CDTF">2024-06-10T19:03:59Z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0x01010042E2BE4B9E09AB4DB068160D91E22E07</vt:lpwstr>
  </property>
  <property fmtid="{D5CDD505-2E9C-101B-9397-08002B2CF9AE}" pid="3" name="MediaServiceImageTags">
    <vt:lpwstr/>
  </property>
</Properties>
</file>